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filterPrivacy="1" codeName="ThisWorkbook" defaultThemeVersion="166925"/>
  <xr:revisionPtr revIDLastSave="0" documentId="13_ncr:1_{D06EA35D-B95A-4817-985F-12B70B9EDE11}" xr6:coauthVersionLast="47" xr6:coauthVersionMax="47" xr10:uidLastSave="{00000000-0000-0000-0000-000000000000}"/>
  <bookViews>
    <workbookView xWindow="-103" yWindow="-103" windowWidth="33120" windowHeight="18120" tabRatio="829" xr2:uid="{00000000-000D-0000-FFFF-FFFF00000000}"/>
  </bookViews>
  <sheets>
    <sheet name="Incidence services des médecins" sheetId="7" r:id="rId1"/>
    <sheet name="Avis aux lecteurs" sheetId="9" r:id="rId2"/>
    <sheet name="Table des matières" sheetId="10" r:id="rId3"/>
    <sheet name="1. Services en Nouvelle-Écosse" sheetId="3" r:id="rId4"/>
    <sheet name="2. Services en Ontario" sheetId="4" r:id="rId5"/>
    <sheet name="3. Services au Manitoba" sheetId="5" r:id="rId6"/>
    <sheet name="4. Services en Saskatchewan" sheetId="11" r:id="rId7"/>
    <sheet name="5. Services en Alberta" sheetId="12" r:id="rId8"/>
    <sheet name="6. Services en C.-B." sheetId="13" r:id="rId9"/>
  </sheets>
  <definedNames>
    <definedName name="_xlnm._FilterDatabase" localSheetId="3" hidden="1">'1. Services en Nouvelle-Écosse'!$A$1:$AO$4</definedName>
    <definedName name="_xlnm._FilterDatabase" localSheetId="8" hidden="1">'6. Services en C.-B.'!$A$113:$AO$118</definedName>
    <definedName name="_xlnm.Print_Area" localSheetId="3">'1. Services en Nouvelle-Écosse'!$3:$205</definedName>
    <definedName name="_xlnm.Print_Area" localSheetId="4">'2. Services en Ontario'!$A$3:$BM$195</definedName>
    <definedName name="_xlnm.Print_Area" localSheetId="5">'3. Services au Manitoba'!$A$3:$CA$195</definedName>
    <definedName name="_xlnm.Print_Area" localSheetId="6">'4. Services en Saskatchewan'!$A$3:$BS$205</definedName>
    <definedName name="_xlnm.Print_Area" localSheetId="7">'5. Services en Alberta'!$A$3:$CC$195</definedName>
    <definedName name="_xlnm.Print_Area" localSheetId="8">'6. Services en C.-B.'!$A$3:$BP$215</definedName>
    <definedName name="_xlnm.Print_Area" localSheetId="1">'Avis aux lecteurs'!$A$1:$A$25</definedName>
    <definedName name="_xlnm.Print_Area" localSheetId="2">'Table des matières'!$A$1:$A$61</definedName>
    <definedName name="Title..AO108.2">'2. Services en Ontario'!$A$103</definedName>
    <definedName name="Title..AO108.3">'3. Services au Manitoba'!$A$103</definedName>
    <definedName name="Title..AO108.5">'5. Services en Alberta'!$A$103</definedName>
    <definedName name="Title..AO11.1">'1. Services en Nouvelle-Écosse'!$A$5</definedName>
    <definedName name="Title..AO11.2">'2. Services en Ontario'!$A$5</definedName>
    <definedName name="Title..AO11.3">'3. Services au Manitoba'!$A$5</definedName>
    <definedName name="Title..AO11.4">'4. Services en Saskatchewan'!$A$5</definedName>
    <definedName name="Title..AO11.5">'5. Services en Alberta'!$A$5</definedName>
    <definedName name="Title..AO11.6">'6. Services en C.-B.'!$A$5</definedName>
    <definedName name="Title..AO113.1">'1. Services en Nouvelle-Écosse'!$A$108</definedName>
    <definedName name="Title..AO113.4">'4. Services en Saskatchewan'!$A$108</definedName>
    <definedName name="Title..AO118.6">'6. Services en C.-B.'!$A$113</definedName>
    <definedName name="Title..AO127.2">'2. Services en Ontario'!$A$122</definedName>
    <definedName name="Title..AO127.3">'3. Services au Manitoba'!$A$122</definedName>
    <definedName name="Title..AO127.5">'5. Services en Alberta'!$A$122</definedName>
    <definedName name="Title..AO133.1">'1. Services en Nouvelle-Écosse'!$A$128</definedName>
    <definedName name="Title..AO133.4">'4. Services en Saskatchewan'!$A$128</definedName>
    <definedName name="Title..AO139.6">'6. Services en C.-B.'!$A$134</definedName>
    <definedName name="Title..AO146.2">'2. Services en Ontario'!$A$141</definedName>
    <definedName name="Title..AO146.3">'3. Services au Manitoba'!$A$141</definedName>
    <definedName name="Title..AO146.5">'5. Services en Alberta'!$A$141</definedName>
    <definedName name="Title..AO153.1">'1. Services en Nouvelle-Écosse'!$A$148</definedName>
    <definedName name="Title..AO153.4">'4. Services en Saskatchewan'!$A$148</definedName>
    <definedName name="Title..AO160.6">'6. Services en C.-B.'!$A$155</definedName>
    <definedName name="Title..AO165.2">'2. Services en Ontario'!$A$160</definedName>
    <definedName name="Title..AO165.3">'3. Services au Manitoba'!$A$160</definedName>
    <definedName name="Title..AO165.5">'5. Services en Alberta'!$A$160</definedName>
    <definedName name="Title..AO173.4">'4. Services en Saskatchewan'!$A$168</definedName>
    <definedName name="Title..AO181.6">'6. Services en C.-B.'!$A$176</definedName>
    <definedName name="Title..AO184.2">'2. Services en Ontario'!$A$179</definedName>
    <definedName name="Title..AO184.3">'3. Services au Manitoba'!$A$179</definedName>
    <definedName name="Title..AO184.5">'5. Services en Alberta'!$A$179</definedName>
    <definedName name="Title..AO193.1">'1. Services en Nouvelle-Écosse'!$A$188</definedName>
    <definedName name="Title..AO193.3">'4. Services en Saskatchewan'!$A$188</definedName>
    <definedName name="Title..AO202.6">'6. Services en C.-B.'!$A$197</definedName>
    <definedName name="Title..AO31">'2. Services en Ontario'!$A$25</definedName>
    <definedName name="Title..AO31.3">'3. Services au Manitoba'!$A$25</definedName>
    <definedName name="Title..AO31.5">'5. Services en Alberta'!$A$25</definedName>
    <definedName name="Title..AO32.1">'1. Services en Nouvelle-Écosse'!$A$26</definedName>
    <definedName name="Title..AO32.4">'4. Services en Saskatchewan'!$A$26</definedName>
    <definedName name="Title..AO33.6">'6. Services en C.-B.'!$A$27</definedName>
    <definedName name="Title..AO51.2">'2. Services en Ontario'!$A$45</definedName>
    <definedName name="Title..AO51.3">'3. Services au Manitoba'!$A$45</definedName>
    <definedName name="Title..AO51.5">'5. Services en Alberta'!$A$45</definedName>
    <definedName name="Title..AO53.1">'1. Services en Nouvelle-Écosse'!$A$47</definedName>
    <definedName name="Title..AO53.4">'4. Services en Saskatchewan'!$A$47</definedName>
    <definedName name="Title..AO55.6">'6. Services en C.-B.'!$A$49</definedName>
    <definedName name="Title..AO70.2">'2. Services en Ontario'!$A$65</definedName>
    <definedName name="Title..AO70.3">'3. Services au Manitoba'!$A$65</definedName>
    <definedName name="Title..AO70.5">'5. Services en Alberta'!$A$65</definedName>
    <definedName name="Title..AO73.1">'1. Services en Nouvelle-Écosse'!$A$68</definedName>
    <definedName name="Title..AO73.4">'4. Services en Saskatchewan'!$A$68</definedName>
    <definedName name="Title..AO76.6">'6. Services en C.-B.'!$A$71</definedName>
    <definedName name="Title..AO89.2">'2. Services en Ontario'!$A$84</definedName>
    <definedName name="Title..AO89.3">'3. Services au Manitoba'!$A$84</definedName>
    <definedName name="Title..AO89.5">'5. Services en Alberta'!$A$84</definedName>
    <definedName name="Title..AO93.1">'1. Services en Nouvelle-Écosse'!$A$88</definedName>
    <definedName name="Title..AO93.4">'4. Services en Saskatchewan'!$A$88</definedName>
    <definedName name="Title..AO97.6">'6. Services en C.-B.'!$A$92</definedName>
    <definedName name="Title.AO173.3">'4. Services en Saskatchewan'!$A$168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6" i="3" l="1"/>
  <c r="AL30" i="12" l="1"/>
  <c r="AG30" i="5"/>
  <c r="AE30" i="5"/>
  <c r="AD30" i="5"/>
  <c r="AO151" i="3" l="1"/>
  <c r="AN151" i="3"/>
  <c r="AM151" i="3"/>
  <c r="AL151" i="3"/>
  <c r="AK151" i="3"/>
  <c r="AJ151" i="3"/>
  <c r="AI151" i="3"/>
  <c r="AH151" i="3"/>
  <c r="AG151" i="3"/>
  <c r="AF151" i="3"/>
  <c r="AE151" i="3"/>
  <c r="AD151" i="3"/>
  <c r="AC151" i="3"/>
  <c r="AB202" i="13"/>
  <c r="AB200" i="13"/>
  <c r="AB198" i="13"/>
  <c r="AB181" i="13"/>
  <c r="AB179" i="13"/>
  <c r="AB177" i="13"/>
  <c r="AB160" i="13"/>
  <c r="AB158" i="13"/>
  <c r="AB156" i="13"/>
  <c r="AB139" i="13"/>
  <c r="AB137" i="13"/>
  <c r="AB135" i="13"/>
  <c r="AB118" i="13"/>
  <c r="AB116" i="13"/>
  <c r="AB114" i="13"/>
  <c r="AB97" i="13"/>
  <c r="AB95" i="13"/>
  <c r="AB93" i="13"/>
  <c r="AB76" i="13"/>
  <c r="AB74" i="13"/>
  <c r="AB72" i="13"/>
  <c r="AB55" i="13"/>
  <c r="AB54" i="13"/>
  <c r="AB52" i="13"/>
  <c r="AB50" i="13"/>
  <c r="AB33" i="13"/>
  <c r="AB30" i="13"/>
  <c r="AB28" i="13"/>
  <c r="AB11" i="13"/>
  <c r="AB10" i="13"/>
  <c r="AB8" i="13"/>
  <c r="AB6" i="13"/>
  <c r="AL202" i="13"/>
  <c r="AK202" i="13"/>
  <c r="AJ202" i="13"/>
  <c r="AI202" i="13"/>
  <c r="AH202" i="13"/>
  <c r="AG202" i="13"/>
  <c r="AF202" i="13"/>
  <c r="AE202" i="13"/>
  <c r="AD202" i="13"/>
  <c r="AC202" i="13"/>
  <c r="N202" i="13"/>
  <c r="AB201" i="13"/>
  <c r="N201" i="13"/>
  <c r="AL200" i="13"/>
  <c r="AK200" i="13"/>
  <c r="AJ200" i="13"/>
  <c r="AI200" i="13"/>
  <c r="AH200" i="13"/>
  <c r="AG200" i="13"/>
  <c r="AF200" i="13"/>
  <c r="AE200" i="13"/>
  <c r="AD200" i="13"/>
  <c r="AC200" i="13"/>
  <c r="N200" i="13"/>
  <c r="AB199" i="13"/>
  <c r="N199" i="13"/>
  <c r="AL198" i="13"/>
  <c r="AK198" i="13"/>
  <c r="AJ198" i="13"/>
  <c r="AI198" i="13"/>
  <c r="AH198" i="13"/>
  <c r="AG198" i="13"/>
  <c r="AF198" i="13"/>
  <c r="AE198" i="13"/>
  <c r="AD198" i="13"/>
  <c r="AC198" i="13"/>
  <c r="N198" i="13"/>
  <c r="AL181" i="13"/>
  <c r="AK181" i="13"/>
  <c r="AJ181" i="13"/>
  <c r="AI181" i="13"/>
  <c r="AH181" i="13"/>
  <c r="AG181" i="13"/>
  <c r="AF181" i="13"/>
  <c r="AE181" i="13"/>
  <c r="AD181" i="13"/>
  <c r="AC181" i="13"/>
  <c r="N181" i="13"/>
  <c r="AB180" i="13"/>
  <c r="N180" i="13"/>
  <c r="AL179" i="13"/>
  <c r="AK179" i="13"/>
  <c r="AJ179" i="13"/>
  <c r="AI179" i="13"/>
  <c r="AH179" i="13"/>
  <c r="AG179" i="13"/>
  <c r="AF179" i="13"/>
  <c r="AE179" i="13"/>
  <c r="AD179" i="13"/>
  <c r="AC179" i="13"/>
  <c r="N179" i="13"/>
  <c r="AB178" i="13"/>
  <c r="N178" i="13"/>
  <c r="AL177" i="13"/>
  <c r="AK177" i="13"/>
  <c r="AJ177" i="13"/>
  <c r="AI177" i="13"/>
  <c r="AH177" i="13"/>
  <c r="AG177" i="13"/>
  <c r="AF177" i="13"/>
  <c r="AE177" i="13"/>
  <c r="AD177" i="13"/>
  <c r="AC177" i="13"/>
  <c r="N177" i="13"/>
  <c r="AL160" i="13"/>
  <c r="AK160" i="13"/>
  <c r="AJ160" i="13"/>
  <c r="AI160" i="13"/>
  <c r="AH160" i="13"/>
  <c r="AG160" i="13"/>
  <c r="AF160" i="13"/>
  <c r="AE160" i="13"/>
  <c r="AD160" i="13"/>
  <c r="AC160" i="13"/>
  <c r="N160" i="13"/>
  <c r="AB159" i="13"/>
  <c r="N159" i="13"/>
  <c r="AL158" i="13"/>
  <c r="AK158" i="13"/>
  <c r="AJ158" i="13"/>
  <c r="AI158" i="13"/>
  <c r="AH158" i="13"/>
  <c r="AG158" i="13"/>
  <c r="AF158" i="13"/>
  <c r="AE158" i="13"/>
  <c r="AD158" i="13"/>
  <c r="AC158" i="13"/>
  <c r="N158" i="13"/>
  <c r="AB157" i="13"/>
  <c r="N157" i="13"/>
  <c r="AL156" i="13"/>
  <c r="AK156" i="13"/>
  <c r="AJ156" i="13"/>
  <c r="AI156" i="13"/>
  <c r="AH156" i="13"/>
  <c r="AG156" i="13"/>
  <c r="AF156" i="13"/>
  <c r="AE156" i="13"/>
  <c r="AD156" i="13"/>
  <c r="AC156" i="13"/>
  <c r="N156" i="13"/>
  <c r="AL139" i="13"/>
  <c r="AK139" i="13"/>
  <c r="AJ139" i="13"/>
  <c r="AI139" i="13"/>
  <c r="AH139" i="13"/>
  <c r="AG139" i="13"/>
  <c r="AF139" i="13"/>
  <c r="AE139" i="13"/>
  <c r="AD139" i="13"/>
  <c r="AC139" i="13"/>
  <c r="N139" i="13"/>
  <c r="AB138" i="13"/>
  <c r="N138" i="13"/>
  <c r="AL137" i="13"/>
  <c r="AK137" i="13"/>
  <c r="AJ137" i="13"/>
  <c r="AI137" i="13"/>
  <c r="AH137" i="13"/>
  <c r="AG137" i="13"/>
  <c r="AF137" i="13"/>
  <c r="AE137" i="13"/>
  <c r="AD137" i="13"/>
  <c r="AC137" i="13"/>
  <c r="N137" i="13"/>
  <c r="AB136" i="13"/>
  <c r="N136" i="13"/>
  <c r="AL135" i="13"/>
  <c r="AK135" i="13"/>
  <c r="AJ135" i="13"/>
  <c r="AI135" i="13"/>
  <c r="AH135" i="13"/>
  <c r="AG135" i="13"/>
  <c r="AF135" i="13"/>
  <c r="AE135" i="13"/>
  <c r="AD135" i="13"/>
  <c r="AC135" i="13"/>
  <c r="N135" i="13"/>
  <c r="AL118" i="13"/>
  <c r="AK118" i="13"/>
  <c r="AJ118" i="13"/>
  <c r="AI118" i="13"/>
  <c r="AH118" i="13"/>
  <c r="AG118" i="13"/>
  <c r="AF118" i="13"/>
  <c r="AE118" i="13"/>
  <c r="AD118" i="13"/>
  <c r="AC118" i="13"/>
  <c r="N118" i="13"/>
  <c r="AB117" i="13"/>
  <c r="N117" i="13"/>
  <c r="AL116" i="13"/>
  <c r="AK116" i="13"/>
  <c r="AJ116" i="13"/>
  <c r="AI116" i="13"/>
  <c r="AH116" i="13"/>
  <c r="AG116" i="13"/>
  <c r="AF116" i="13"/>
  <c r="AE116" i="13"/>
  <c r="AD116" i="13"/>
  <c r="AC116" i="13"/>
  <c r="N116" i="13"/>
  <c r="AB115" i="13"/>
  <c r="N115" i="13"/>
  <c r="AL114" i="13"/>
  <c r="AK114" i="13"/>
  <c r="AJ114" i="13"/>
  <c r="AI114" i="13"/>
  <c r="AH114" i="13"/>
  <c r="AG114" i="13"/>
  <c r="AF114" i="13"/>
  <c r="AE114" i="13"/>
  <c r="AD114" i="13"/>
  <c r="AC114" i="13"/>
  <c r="N114" i="13"/>
  <c r="AL97" i="13"/>
  <c r="AK97" i="13"/>
  <c r="AJ97" i="13"/>
  <c r="AI97" i="13"/>
  <c r="AH97" i="13"/>
  <c r="AG97" i="13"/>
  <c r="AF97" i="13"/>
  <c r="AE97" i="13"/>
  <c r="AD97" i="13"/>
  <c r="AC97" i="13"/>
  <c r="N97" i="13"/>
  <c r="AB96" i="13"/>
  <c r="N96" i="13"/>
  <c r="AL95" i="13"/>
  <c r="AK95" i="13"/>
  <c r="AJ95" i="13"/>
  <c r="AI95" i="13"/>
  <c r="AH95" i="13"/>
  <c r="AG95" i="13"/>
  <c r="AF95" i="13"/>
  <c r="AE95" i="13"/>
  <c r="AD95" i="13"/>
  <c r="AC95" i="13"/>
  <c r="N95" i="13"/>
  <c r="AB94" i="13"/>
  <c r="N94" i="13"/>
  <c r="AL93" i="13"/>
  <c r="AK93" i="13"/>
  <c r="AJ93" i="13"/>
  <c r="AI93" i="13"/>
  <c r="AH93" i="13"/>
  <c r="AG93" i="13"/>
  <c r="AF93" i="13"/>
  <c r="AE93" i="13"/>
  <c r="AD93" i="13"/>
  <c r="AC93" i="13"/>
  <c r="N93" i="13"/>
  <c r="AL76" i="13"/>
  <c r="AK76" i="13"/>
  <c r="AJ76" i="13"/>
  <c r="AI76" i="13"/>
  <c r="AH76" i="13"/>
  <c r="AG76" i="13"/>
  <c r="AF76" i="13"/>
  <c r="AE76" i="13"/>
  <c r="AD76" i="13"/>
  <c r="AC76" i="13"/>
  <c r="N76" i="13"/>
  <c r="AB75" i="13"/>
  <c r="N75" i="13"/>
  <c r="AL74" i="13"/>
  <c r="AK74" i="13"/>
  <c r="AJ74" i="13"/>
  <c r="AI74" i="13"/>
  <c r="AH74" i="13"/>
  <c r="AG74" i="13"/>
  <c r="AF74" i="13"/>
  <c r="AE74" i="13"/>
  <c r="AD74" i="13"/>
  <c r="AC74" i="13"/>
  <c r="N74" i="13"/>
  <c r="AB73" i="13"/>
  <c r="N73" i="13"/>
  <c r="AL72" i="13"/>
  <c r="AK72" i="13"/>
  <c r="AJ72" i="13"/>
  <c r="AI72" i="13"/>
  <c r="AH72" i="13"/>
  <c r="AG72" i="13"/>
  <c r="AF72" i="13"/>
  <c r="AE72" i="13"/>
  <c r="AD72" i="13"/>
  <c r="AC72" i="13"/>
  <c r="N72" i="13"/>
  <c r="AL55" i="13"/>
  <c r="AK55" i="13"/>
  <c r="AJ55" i="13"/>
  <c r="AI55" i="13"/>
  <c r="AH55" i="13"/>
  <c r="AG55" i="13"/>
  <c r="AF55" i="13"/>
  <c r="AE55" i="13"/>
  <c r="AD55" i="13"/>
  <c r="AC55" i="13"/>
  <c r="N55" i="13"/>
  <c r="AL54" i="13"/>
  <c r="AK54" i="13"/>
  <c r="AJ54" i="13"/>
  <c r="AI54" i="13"/>
  <c r="AH54" i="13"/>
  <c r="AG54" i="13"/>
  <c r="AF54" i="13"/>
  <c r="AE54" i="13"/>
  <c r="AD54" i="13"/>
  <c r="AC54" i="13"/>
  <c r="N54" i="13"/>
  <c r="AB53" i="13"/>
  <c r="N53" i="13"/>
  <c r="AL52" i="13"/>
  <c r="AK52" i="13"/>
  <c r="AJ52" i="13"/>
  <c r="AI52" i="13"/>
  <c r="AH52" i="13"/>
  <c r="AG52" i="13"/>
  <c r="AF52" i="13"/>
  <c r="AE52" i="13"/>
  <c r="AD52" i="13"/>
  <c r="AC52" i="13"/>
  <c r="N52" i="13"/>
  <c r="AB51" i="13"/>
  <c r="N51" i="13"/>
  <c r="AL50" i="13"/>
  <c r="AK50" i="13"/>
  <c r="AJ50" i="13"/>
  <c r="AI50" i="13"/>
  <c r="AH50" i="13"/>
  <c r="AG50" i="13"/>
  <c r="AF50" i="13"/>
  <c r="AE50" i="13"/>
  <c r="AD50" i="13"/>
  <c r="AC50" i="13"/>
  <c r="N50" i="13"/>
  <c r="AL33" i="13"/>
  <c r="AK33" i="13"/>
  <c r="AJ33" i="13"/>
  <c r="AI33" i="13"/>
  <c r="AH33" i="13"/>
  <c r="AG33" i="13"/>
  <c r="AF33" i="13"/>
  <c r="AE33" i="13"/>
  <c r="AD33" i="13"/>
  <c r="AC33" i="13"/>
  <c r="N33" i="13"/>
  <c r="AB31" i="13"/>
  <c r="N31" i="13"/>
  <c r="AL30" i="13"/>
  <c r="AK30" i="13"/>
  <c r="AJ30" i="13"/>
  <c r="AI30" i="13"/>
  <c r="AH30" i="13"/>
  <c r="AG30" i="13"/>
  <c r="AF30" i="13"/>
  <c r="AE30" i="13"/>
  <c r="AD30" i="13"/>
  <c r="AC30" i="13"/>
  <c r="N30" i="13"/>
  <c r="AB29" i="13"/>
  <c r="N29" i="13"/>
  <c r="AL28" i="13"/>
  <c r="AK28" i="13"/>
  <c r="AJ28" i="13"/>
  <c r="AI28" i="13"/>
  <c r="AH28" i="13"/>
  <c r="AG28" i="13"/>
  <c r="AF28" i="13"/>
  <c r="AE28" i="13"/>
  <c r="AD28" i="13"/>
  <c r="AC28" i="13"/>
  <c r="N28" i="13"/>
  <c r="AL11" i="13"/>
  <c r="AK11" i="13"/>
  <c r="AJ11" i="13"/>
  <c r="AI11" i="13"/>
  <c r="AH11" i="13"/>
  <c r="AG11" i="13"/>
  <c r="AF11" i="13"/>
  <c r="AE11" i="13"/>
  <c r="AD11" i="13"/>
  <c r="AC11" i="13"/>
  <c r="N11" i="13"/>
  <c r="AL10" i="13"/>
  <c r="AK10" i="13"/>
  <c r="AJ10" i="13"/>
  <c r="AI10" i="13"/>
  <c r="AH10" i="13"/>
  <c r="AG10" i="13"/>
  <c r="AF10" i="13"/>
  <c r="AE10" i="13"/>
  <c r="AD10" i="13"/>
  <c r="AC10" i="13"/>
  <c r="N10" i="13"/>
  <c r="AB9" i="13"/>
  <c r="N9" i="13"/>
  <c r="AL8" i="13"/>
  <c r="AK8" i="13"/>
  <c r="AJ8" i="13"/>
  <c r="AI8" i="13"/>
  <c r="AH8" i="13"/>
  <c r="AG8" i="13"/>
  <c r="AF8" i="13"/>
  <c r="AE8" i="13"/>
  <c r="AD8" i="13"/>
  <c r="AC8" i="13"/>
  <c r="N8" i="13"/>
  <c r="AB7" i="13"/>
  <c r="N7" i="13"/>
  <c r="AL6" i="13"/>
  <c r="AK6" i="13"/>
  <c r="AJ6" i="13"/>
  <c r="AI6" i="13"/>
  <c r="AH6" i="13"/>
  <c r="AG6" i="13"/>
  <c r="AF6" i="13"/>
  <c r="AE6" i="13"/>
  <c r="AD6" i="13"/>
  <c r="AC6" i="13"/>
  <c r="N6" i="13"/>
  <c r="AO184" i="12"/>
  <c r="AN184" i="12"/>
  <c r="AM184" i="12"/>
  <c r="AL184" i="12"/>
  <c r="AK184" i="12"/>
  <c r="AJ184" i="12"/>
  <c r="AI184" i="12"/>
  <c r="AH184" i="12"/>
  <c r="AG184" i="12"/>
  <c r="AF184" i="12"/>
  <c r="AE184" i="12"/>
  <c r="AD184" i="12"/>
  <c r="AC184" i="12"/>
  <c r="AB184" i="12"/>
  <c r="N184" i="12"/>
  <c r="AB183" i="12"/>
  <c r="N183" i="12"/>
  <c r="AO182" i="12"/>
  <c r="AN182" i="12"/>
  <c r="AM182" i="12"/>
  <c r="AL182" i="12"/>
  <c r="AK182" i="12"/>
  <c r="AJ182" i="12"/>
  <c r="AI182" i="12"/>
  <c r="AH182" i="12"/>
  <c r="AG182" i="12"/>
  <c r="AF182" i="12"/>
  <c r="AE182" i="12"/>
  <c r="AD182" i="12"/>
  <c r="AC182" i="12"/>
  <c r="AB182" i="12"/>
  <c r="N182" i="12"/>
  <c r="AB181" i="12"/>
  <c r="N181" i="12"/>
  <c r="AO180" i="12"/>
  <c r="AN180" i="12"/>
  <c r="AM180" i="12"/>
  <c r="AL180" i="12"/>
  <c r="AK180" i="12"/>
  <c r="AJ180" i="12"/>
  <c r="AI180" i="12"/>
  <c r="AH180" i="12"/>
  <c r="AG180" i="12"/>
  <c r="AF180" i="12"/>
  <c r="AE180" i="12"/>
  <c r="AD180" i="12"/>
  <c r="AC180" i="12"/>
  <c r="AB180" i="12"/>
  <c r="N180" i="12"/>
  <c r="AO165" i="12"/>
  <c r="AN165" i="12"/>
  <c r="AM165" i="12"/>
  <c r="AL165" i="12"/>
  <c r="AK165" i="12"/>
  <c r="AJ165" i="12"/>
  <c r="AI165" i="12"/>
  <c r="AH165" i="12"/>
  <c r="AG165" i="12"/>
  <c r="AF165" i="12"/>
  <c r="AE165" i="12"/>
  <c r="AD165" i="12"/>
  <c r="AC165" i="12"/>
  <c r="AB165" i="12"/>
  <c r="N165" i="12"/>
  <c r="AB164" i="12"/>
  <c r="N164" i="12"/>
  <c r="AO163" i="12"/>
  <c r="AN163" i="12"/>
  <c r="AM163" i="12"/>
  <c r="AL163" i="12"/>
  <c r="AK163" i="12"/>
  <c r="AJ163" i="12"/>
  <c r="AI163" i="12"/>
  <c r="AH163" i="12"/>
  <c r="AG163" i="12"/>
  <c r="AF163" i="12"/>
  <c r="AE163" i="12"/>
  <c r="AD163" i="12"/>
  <c r="AC163" i="12"/>
  <c r="AB163" i="12"/>
  <c r="N163" i="12"/>
  <c r="AB162" i="12"/>
  <c r="N162" i="12"/>
  <c r="AO161" i="12"/>
  <c r="AN161" i="12"/>
  <c r="AM161" i="12"/>
  <c r="AL161" i="12"/>
  <c r="AK161" i="12"/>
  <c r="AJ161" i="12"/>
  <c r="AI161" i="12"/>
  <c r="AH161" i="12"/>
  <c r="AG161" i="12"/>
  <c r="AF161" i="12"/>
  <c r="AE161" i="12"/>
  <c r="AD161" i="12"/>
  <c r="AC161" i="12"/>
  <c r="AB161" i="12"/>
  <c r="N161" i="12"/>
  <c r="AO146" i="12"/>
  <c r="AN146" i="12"/>
  <c r="AM146" i="12"/>
  <c r="AL146" i="12"/>
  <c r="AK146" i="12"/>
  <c r="AJ146" i="12"/>
  <c r="AI146" i="12"/>
  <c r="AH146" i="12"/>
  <c r="AG146" i="12"/>
  <c r="AF146" i="12"/>
  <c r="AE146" i="12"/>
  <c r="AD146" i="12"/>
  <c r="AC146" i="12"/>
  <c r="AB146" i="12"/>
  <c r="N146" i="12"/>
  <c r="AB145" i="12"/>
  <c r="N145" i="12"/>
  <c r="AO144" i="12"/>
  <c r="AN144" i="12"/>
  <c r="AM144" i="12"/>
  <c r="AL144" i="12"/>
  <c r="AK144" i="12"/>
  <c r="AJ144" i="12"/>
  <c r="AI144" i="12"/>
  <c r="AH144" i="12"/>
  <c r="AG144" i="12"/>
  <c r="AF144" i="12"/>
  <c r="AE144" i="12"/>
  <c r="AD144" i="12"/>
  <c r="AC144" i="12"/>
  <c r="AB144" i="12"/>
  <c r="N144" i="12"/>
  <c r="AB143" i="12"/>
  <c r="N143" i="12"/>
  <c r="AO142" i="12"/>
  <c r="AN142" i="12"/>
  <c r="AM142" i="12"/>
  <c r="AL142" i="12"/>
  <c r="AK142" i="12"/>
  <c r="AJ142" i="12"/>
  <c r="AI142" i="12"/>
  <c r="AH142" i="12"/>
  <c r="AG142" i="12"/>
  <c r="AF142" i="12"/>
  <c r="AE142" i="12"/>
  <c r="AD142" i="12"/>
  <c r="AC142" i="12"/>
  <c r="AB142" i="12"/>
  <c r="N142" i="12"/>
  <c r="AO127" i="12"/>
  <c r="AN127" i="12"/>
  <c r="AM127" i="12"/>
  <c r="AL127" i="12"/>
  <c r="AK127" i="12"/>
  <c r="AJ127" i="12"/>
  <c r="AI127" i="12"/>
  <c r="AH127" i="12"/>
  <c r="AG127" i="12"/>
  <c r="AF127" i="12"/>
  <c r="AE127" i="12"/>
  <c r="AD127" i="12"/>
  <c r="AC127" i="12"/>
  <c r="AB127" i="12"/>
  <c r="N127" i="12"/>
  <c r="AB126" i="12"/>
  <c r="N126" i="12"/>
  <c r="AO125" i="12"/>
  <c r="AN125" i="12"/>
  <c r="AM125" i="12"/>
  <c r="AL125" i="12"/>
  <c r="AK125" i="12"/>
  <c r="AJ125" i="12"/>
  <c r="AI125" i="12"/>
  <c r="AH125" i="12"/>
  <c r="AG125" i="12"/>
  <c r="AF125" i="12"/>
  <c r="AE125" i="12"/>
  <c r="AD125" i="12"/>
  <c r="AC125" i="12"/>
  <c r="AB125" i="12"/>
  <c r="N125" i="12"/>
  <c r="AB124" i="12"/>
  <c r="N124" i="12"/>
  <c r="AO123" i="12"/>
  <c r="AN123" i="12"/>
  <c r="AM123" i="12"/>
  <c r="AL123" i="12"/>
  <c r="AK123" i="12"/>
  <c r="AJ123" i="12"/>
  <c r="AI123" i="12"/>
  <c r="AH123" i="12"/>
  <c r="AG123" i="12"/>
  <c r="AF123" i="12"/>
  <c r="AE123" i="12"/>
  <c r="AD123" i="12"/>
  <c r="AC123" i="12"/>
  <c r="AB123" i="12"/>
  <c r="N123" i="12"/>
  <c r="AO108" i="12"/>
  <c r="AN108" i="12"/>
  <c r="AM108" i="12"/>
  <c r="AL108" i="12"/>
  <c r="AK108" i="12"/>
  <c r="AJ108" i="12"/>
  <c r="AI108" i="12"/>
  <c r="AH108" i="12"/>
  <c r="AG108" i="12"/>
  <c r="AF108" i="12"/>
  <c r="AE108" i="12"/>
  <c r="AD108" i="12"/>
  <c r="AC108" i="12"/>
  <c r="AB108" i="12"/>
  <c r="N108" i="12"/>
  <c r="AB107" i="12"/>
  <c r="N107" i="12"/>
  <c r="AO106" i="12"/>
  <c r="AN106" i="12"/>
  <c r="AM106" i="12"/>
  <c r="AL106" i="12"/>
  <c r="AK106" i="12"/>
  <c r="AJ106" i="12"/>
  <c r="AI106" i="12"/>
  <c r="AH106" i="12"/>
  <c r="AG106" i="12"/>
  <c r="AF106" i="12"/>
  <c r="AE106" i="12"/>
  <c r="AD106" i="12"/>
  <c r="AC106" i="12"/>
  <c r="AB106" i="12"/>
  <c r="N106" i="12"/>
  <c r="AB105" i="12"/>
  <c r="N105" i="12"/>
  <c r="AO104" i="12"/>
  <c r="AN104" i="12"/>
  <c r="AM104" i="12"/>
  <c r="AL104" i="12"/>
  <c r="AK104" i="12"/>
  <c r="AJ104" i="12"/>
  <c r="AI104" i="12"/>
  <c r="AH104" i="12"/>
  <c r="AG104" i="12"/>
  <c r="AF104" i="12"/>
  <c r="AE104" i="12"/>
  <c r="AD104" i="12"/>
  <c r="AC104" i="12"/>
  <c r="AB104" i="12"/>
  <c r="N104" i="12"/>
  <c r="AO89" i="12"/>
  <c r="AN89" i="12"/>
  <c r="AM89" i="12"/>
  <c r="AL89" i="12"/>
  <c r="AK89" i="12"/>
  <c r="AJ89" i="12"/>
  <c r="AI89" i="12"/>
  <c r="AH89" i="12"/>
  <c r="AG89" i="12"/>
  <c r="AF89" i="12"/>
  <c r="AE89" i="12"/>
  <c r="AD89" i="12"/>
  <c r="AC89" i="12"/>
  <c r="AB89" i="12"/>
  <c r="N89" i="12"/>
  <c r="AB88" i="12"/>
  <c r="N88" i="12"/>
  <c r="AO87" i="12"/>
  <c r="AN87" i="12"/>
  <c r="AM87" i="12"/>
  <c r="AL87" i="12"/>
  <c r="AK87" i="12"/>
  <c r="AJ87" i="12"/>
  <c r="AI87" i="12"/>
  <c r="AH87" i="12"/>
  <c r="AG87" i="12"/>
  <c r="AF87" i="12"/>
  <c r="AE87" i="12"/>
  <c r="AD87" i="12"/>
  <c r="AC87" i="12"/>
  <c r="AB87" i="12"/>
  <c r="N87" i="12"/>
  <c r="AB86" i="12"/>
  <c r="N86" i="12"/>
  <c r="AO85" i="12"/>
  <c r="AN85" i="12"/>
  <c r="AM85" i="12"/>
  <c r="AL85" i="12"/>
  <c r="AK85" i="12"/>
  <c r="AJ85" i="12"/>
  <c r="AI85" i="12"/>
  <c r="AH85" i="12"/>
  <c r="AG85" i="12"/>
  <c r="AF85" i="12"/>
  <c r="AE85" i="12"/>
  <c r="AD85" i="12"/>
  <c r="AC85" i="12"/>
  <c r="AB85" i="12"/>
  <c r="N85" i="12"/>
  <c r="AO70" i="12"/>
  <c r="AN70" i="12"/>
  <c r="AM70" i="12"/>
  <c r="AL70" i="12"/>
  <c r="AK70" i="12"/>
  <c r="AJ70" i="12"/>
  <c r="AI70" i="12"/>
  <c r="AH70" i="12"/>
  <c r="AG70" i="12"/>
  <c r="AF70" i="12"/>
  <c r="AE70" i="12"/>
  <c r="AD70" i="12"/>
  <c r="AC70" i="12"/>
  <c r="AB70" i="12"/>
  <c r="N70" i="12"/>
  <c r="AB69" i="12"/>
  <c r="N69" i="12"/>
  <c r="AO68" i="12"/>
  <c r="AN68" i="12"/>
  <c r="AM68" i="12"/>
  <c r="AL68" i="12"/>
  <c r="AK68" i="12"/>
  <c r="AJ68" i="12"/>
  <c r="AI68" i="12"/>
  <c r="AH68" i="12"/>
  <c r="AG68" i="12"/>
  <c r="AF68" i="12"/>
  <c r="AE68" i="12"/>
  <c r="AD68" i="12"/>
  <c r="AC68" i="12"/>
  <c r="AB68" i="12"/>
  <c r="N68" i="12"/>
  <c r="AB67" i="12"/>
  <c r="N67" i="12"/>
  <c r="AO66" i="12"/>
  <c r="AN66" i="12"/>
  <c r="AM66" i="12"/>
  <c r="AL66" i="12"/>
  <c r="AK66" i="12"/>
  <c r="AJ66" i="12"/>
  <c r="AI66" i="12"/>
  <c r="AH66" i="12"/>
  <c r="AG66" i="12"/>
  <c r="AF66" i="12"/>
  <c r="AE66" i="12"/>
  <c r="AD66" i="12"/>
  <c r="AC66" i="12"/>
  <c r="AB66" i="12"/>
  <c r="N66" i="12"/>
  <c r="AO51" i="12"/>
  <c r="AN51" i="12"/>
  <c r="AM51" i="12"/>
  <c r="AL51" i="12"/>
  <c r="AK51" i="12"/>
  <c r="AJ51" i="12"/>
  <c r="AI51" i="12"/>
  <c r="AH51" i="12"/>
  <c r="AG51" i="12"/>
  <c r="AF51" i="12"/>
  <c r="AE51" i="12"/>
  <c r="AD51" i="12"/>
  <c r="AC51" i="12"/>
  <c r="AB51" i="12"/>
  <c r="N51" i="12"/>
  <c r="AO50" i="12"/>
  <c r="AN50" i="12"/>
  <c r="AM50" i="12"/>
  <c r="AL50" i="12"/>
  <c r="AK50" i="12"/>
  <c r="AJ50" i="12"/>
  <c r="AI50" i="12"/>
  <c r="AH50" i="12"/>
  <c r="AG50" i="12"/>
  <c r="AF50" i="12"/>
  <c r="AE50" i="12"/>
  <c r="AD50" i="12"/>
  <c r="AC50" i="12"/>
  <c r="AB50" i="12"/>
  <c r="N50" i="12"/>
  <c r="AB49" i="12"/>
  <c r="N49" i="12"/>
  <c r="AO48" i="12"/>
  <c r="AN48" i="12"/>
  <c r="AM48" i="12"/>
  <c r="AL48" i="12"/>
  <c r="AK48" i="12"/>
  <c r="AJ48" i="12"/>
  <c r="AI48" i="12"/>
  <c r="AH48" i="12"/>
  <c r="AG48" i="12"/>
  <c r="AF48" i="12"/>
  <c r="AE48" i="12"/>
  <c r="AD48" i="12"/>
  <c r="AC48" i="12"/>
  <c r="AB48" i="12"/>
  <c r="N48" i="12"/>
  <c r="AB47" i="12"/>
  <c r="N47" i="12"/>
  <c r="AO46" i="12"/>
  <c r="AN46" i="12"/>
  <c r="AM46" i="12"/>
  <c r="AL46" i="12"/>
  <c r="AK46" i="12"/>
  <c r="AJ46" i="12"/>
  <c r="AI46" i="12"/>
  <c r="AH46" i="12"/>
  <c r="AG46" i="12"/>
  <c r="AF46" i="12"/>
  <c r="AE46" i="12"/>
  <c r="AD46" i="12"/>
  <c r="AC46" i="12"/>
  <c r="AB46" i="12"/>
  <c r="N46" i="12"/>
  <c r="AO31" i="12"/>
  <c r="AN31" i="12"/>
  <c r="AM31" i="12"/>
  <c r="AL31" i="12"/>
  <c r="AK31" i="12"/>
  <c r="AJ31" i="12"/>
  <c r="AI31" i="12"/>
  <c r="AH31" i="12"/>
  <c r="AG31" i="12"/>
  <c r="AF31" i="12"/>
  <c r="AE31" i="12"/>
  <c r="AD31" i="12"/>
  <c r="AC31" i="12"/>
  <c r="AB31" i="12"/>
  <c r="N31" i="12"/>
  <c r="AB30" i="12"/>
  <c r="AB29" i="12"/>
  <c r="N29" i="12"/>
  <c r="AO28" i="12"/>
  <c r="AN28" i="12"/>
  <c r="AM28" i="12"/>
  <c r="AL28" i="12"/>
  <c r="AK28" i="12"/>
  <c r="AJ28" i="12"/>
  <c r="AI28" i="12"/>
  <c r="AH28" i="12"/>
  <c r="AG28" i="12"/>
  <c r="AF28" i="12"/>
  <c r="AE28" i="12"/>
  <c r="AD28" i="12"/>
  <c r="AC28" i="12"/>
  <c r="AB28" i="12"/>
  <c r="N28" i="12"/>
  <c r="AB27" i="12"/>
  <c r="N27" i="12"/>
  <c r="AO26" i="12"/>
  <c r="AN26" i="12"/>
  <c r="AM26" i="12"/>
  <c r="AL26" i="12"/>
  <c r="AK26" i="12"/>
  <c r="AJ26" i="12"/>
  <c r="AI26" i="12"/>
  <c r="AH26" i="12"/>
  <c r="AG26" i="12"/>
  <c r="AF26" i="12"/>
  <c r="AE26" i="12"/>
  <c r="AD26" i="12"/>
  <c r="AC26" i="12"/>
  <c r="AB26" i="12"/>
  <c r="N26" i="12"/>
  <c r="AO11" i="12"/>
  <c r="AN11" i="12"/>
  <c r="AM11" i="12"/>
  <c r="AL11" i="12"/>
  <c r="AK11" i="12"/>
  <c r="AJ11" i="12"/>
  <c r="AI11" i="12"/>
  <c r="AH11" i="12"/>
  <c r="AG11" i="12"/>
  <c r="AF11" i="12"/>
  <c r="AE11" i="12"/>
  <c r="AD11" i="12"/>
  <c r="AC11" i="12"/>
  <c r="AB11" i="12"/>
  <c r="N11" i="12"/>
  <c r="AO10" i="12"/>
  <c r="AN10" i="12"/>
  <c r="AM10" i="12"/>
  <c r="AL10" i="12"/>
  <c r="AK10" i="12"/>
  <c r="AJ10" i="12"/>
  <c r="AI10" i="12"/>
  <c r="AH10" i="12"/>
  <c r="AG10" i="12"/>
  <c r="AF10" i="12"/>
  <c r="AE10" i="12"/>
  <c r="AD10" i="12"/>
  <c r="AC10" i="12"/>
  <c r="AB10" i="12"/>
  <c r="N10" i="12"/>
  <c r="AB9" i="12"/>
  <c r="N9" i="12"/>
  <c r="AO8" i="12"/>
  <c r="AN8" i="12"/>
  <c r="AM8" i="12"/>
  <c r="AL8" i="12"/>
  <c r="AK8" i="12"/>
  <c r="AJ8" i="12"/>
  <c r="AI8" i="12"/>
  <c r="AH8" i="12"/>
  <c r="AG8" i="12"/>
  <c r="AF8" i="12"/>
  <c r="AE8" i="12"/>
  <c r="AD8" i="12"/>
  <c r="AC8" i="12"/>
  <c r="AB8" i="12"/>
  <c r="N8" i="12"/>
  <c r="AB7" i="12"/>
  <c r="N7" i="12"/>
  <c r="AO6" i="12"/>
  <c r="AN6" i="12"/>
  <c r="AM6" i="12"/>
  <c r="AL6" i="12"/>
  <c r="AK6" i="12"/>
  <c r="AJ6" i="12"/>
  <c r="AI6" i="12"/>
  <c r="AH6" i="12"/>
  <c r="AG6" i="12"/>
  <c r="AF6" i="12"/>
  <c r="AE6" i="12"/>
  <c r="AD6" i="12"/>
  <c r="AC6" i="12"/>
  <c r="AB6" i="12"/>
  <c r="N6" i="12"/>
  <c r="AO193" i="11"/>
  <c r="AN193" i="11"/>
  <c r="AM193" i="11"/>
  <c r="AL193" i="11"/>
  <c r="AK193" i="11"/>
  <c r="AJ193" i="11"/>
  <c r="AI193" i="11"/>
  <c r="AH193" i="11"/>
  <c r="AG193" i="11"/>
  <c r="AF193" i="11"/>
  <c r="AE193" i="11"/>
  <c r="AD193" i="11"/>
  <c r="AC193" i="11"/>
  <c r="AB193" i="11"/>
  <c r="N193" i="11"/>
  <c r="AB192" i="11"/>
  <c r="N192" i="11"/>
  <c r="AO191" i="11"/>
  <c r="AN191" i="11"/>
  <c r="AM191" i="11"/>
  <c r="AL191" i="11"/>
  <c r="AK191" i="11"/>
  <c r="AJ191" i="11"/>
  <c r="AI191" i="11"/>
  <c r="AH191" i="11"/>
  <c r="AG191" i="11"/>
  <c r="AF191" i="11"/>
  <c r="AE191" i="11"/>
  <c r="AD191" i="11"/>
  <c r="AC191" i="11"/>
  <c r="AB191" i="11"/>
  <c r="N191" i="11"/>
  <c r="AB190" i="11"/>
  <c r="N190" i="11"/>
  <c r="AO189" i="11"/>
  <c r="AN189" i="11"/>
  <c r="AM189" i="11"/>
  <c r="AL189" i="11"/>
  <c r="AK189" i="11"/>
  <c r="AJ189" i="11"/>
  <c r="AI189" i="11"/>
  <c r="AH189" i="11"/>
  <c r="AG189" i="11"/>
  <c r="AF189" i="11"/>
  <c r="AE189" i="11"/>
  <c r="AD189" i="11"/>
  <c r="AC189" i="11"/>
  <c r="AB189" i="11"/>
  <c r="N189" i="11"/>
  <c r="AO173" i="11"/>
  <c r="AN173" i="11"/>
  <c r="AM173" i="11"/>
  <c r="AL173" i="11"/>
  <c r="AK173" i="11"/>
  <c r="AJ173" i="11"/>
  <c r="AI173" i="11"/>
  <c r="AH173" i="11"/>
  <c r="AG173" i="11"/>
  <c r="AF173" i="11"/>
  <c r="AE173" i="11"/>
  <c r="AD173" i="11"/>
  <c r="AC173" i="11"/>
  <c r="AB173" i="11"/>
  <c r="N173" i="11"/>
  <c r="AB172" i="11"/>
  <c r="N172" i="11"/>
  <c r="AO171" i="11"/>
  <c r="AN171" i="11"/>
  <c r="AM171" i="11"/>
  <c r="AL171" i="11"/>
  <c r="AK171" i="11"/>
  <c r="AJ171" i="11"/>
  <c r="AI171" i="11"/>
  <c r="AH171" i="11"/>
  <c r="AG171" i="11"/>
  <c r="AF171" i="11"/>
  <c r="AE171" i="11"/>
  <c r="AD171" i="11"/>
  <c r="AC171" i="11"/>
  <c r="AB171" i="11"/>
  <c r="N171" i="11"/>
  <c r="AB170" i="11"/>
  <c r="N170" i="11"/>
  <c r="AO169" i="11"/>
  <c r="AN169" i="11"/>
  <c r="AM169" i="11"/>
  <c r="AL169" i="11"/>
  <c r="AK169" i="11"/>
  <c r="AJ169" i="11"/>
  <c r="AI169" i="11"/>
  <c r="AH169" i="11"/>
  <c r="AG169" i="11"/>
  <c r="AF169" i="11"/>
  <c r="AE169" i="11"/>
  <c r="AD169" i="11"/>
  <c r="AC169" i="11"/>
  <c r="AB169" i="11"/>
  <c r="N169" i="11"/>
  <c r="AO153" i="11"/>
  <c r="AN153" i="11"/>
  <c r="AM153" i="11"/>
  <c r="AL153" i="11"/>
  <c r="AK153" i="11"/>
  <c r="AJ153" i="11"/>
  <c r="AI153" i="11"/>
  <c r="AH153" i="11"/>
  <c r="AG153" i="11"/>
  <c r="AF153" i="11"/>
  <c r="AE153" i="11"/>
  <c r="AD153" i="11"/>
  <c r="AC153" i="11"/>
  <c r="AB153" i="11"/>
  <c r="N153" i="11"/>
  <c r="AB152" i="11"/>
  <c r="N152" i="11"/>
  <c r="AO151" i="11"/>
  <c r="AN151" i="11"/>
  <c r="AM151" i="11"/>
  <c r="AL151" i="11"/>
  <c r="AK151" i="11"/>
  <c r="AJ151" i="11"/>
  <c r="AI151" i="11"/>
  <c r="AH151" i="11"/>
  <c r="AG151" i="11"/>
  <c r="AF151" i="11"/>
  <c r="AE151" i="11"/>
  <c r="AD151" i="11"/>
  <c r="AC151" i="11"/>
  <c r="AB151" i="11"/>
  <c r="N151" i="11"/>
  <c r="AB150" i="11"/>
  <c r="N150" i="11"/>
  <c r="AO149" i="11"/>
  <c r="AN149" i="11"/>
  <c r="AM149" i="11"/>
  <c r="AL149" i="11"/>
  <c r="AK149" i="11"/>
  <c r="AJ149" i="11"/>
  <c r="AI149" i="11"/>
  <c r="AH149" i="11"/>
  <c r="AG149" i="11"/>
  <c r="AF149" i="11"/>
  <c r="AE149" i="11"/>
  <c r="AD149" i="11"/>
  <c r="AC149" i="11"/>
  <c r="AB149" i="11"/>
  <c r="N149" i="11"/>
  <c r="AO93" i="11"/>
  <c r="AN93" i="11"/>
  <c r="AM93" i="11"/>
  <c r="AL93" i="11"/>
  <c r="AK93" i="11"/>
  <c r="AJ93" i="11"/>
  <c r="AI93" i="11"/>
  <c r="AH93" i="11"/>
  <c r="AG93" i="11"/>
  <c r="AF93" i="11"/>
  <c r="AE93" i="11"/>
  <c r="AD93" i="11"/>
  <c r="AC93" i="11"/>
  <c r="AB93" i="11"/>
  <c r="N93" i="11"/>
  <c r="AB92" i="11"/>
  <c r="N92" i="11"/>
  <c r="AO91" i="11"/>
  <c r="AN91" i="11"/>
  <c r="AM91" i="11"/>
  <c r="AL91" i="11"/>
  <c r="AK91" i="11"/>
  <c r="AJ91" i="11"/>
  <c r="AI91" i="11"/>
  <c r="AH91" i="11"/>
  <c r="AG91" i="11"/>
  <c r="AF91" i="11"/>
  <c r="AE91" i="11"/>
  <c r="AD91" i="11"/>
  <c r="AC91" i="11"/>
  <c r="AB91" i="11"/>
  <c r="N91" i="11"/>
  <c r="AB90" i="11"/>
  <c r="N90" i="11"/>
  <c r="AO89" i="11"/>
  <c r="AN89" i="11"/>
  <c r="AM89" i="11"/>
  <c r="AL89" i="11"/>
  <c r="AK89" i="11"/>
  <c r="AJ89" i="11"/>
  <c r="AI89" i="11"/>
  <c r="AH89" i="11"/>
  <c r="AG89" i="11"/>
  <c r="AF89" i="11"/>
  <c r="AE89" i="11"/>
  <c r="AD89" i="11"/>
  <c r="AC89" i="11"/>
  <c r="AB89" i="11"/>
  <c r="N89" i="11"/>
  <c r="AO73" i="11"/>
  <c r="AN73" i="11"/>
  <c r="AM73" i="11"/>
  <c r="AL73" i="11"/>
  <c r="AK73" i="11"/>
  <c r="AJ73" i="11"/>
  <c r="AI73" i="11"/>
  <c r="AH73" i="11"/>
  <c r="AG73" i="11"/>
  <c r="AF73" i="11"/>
  <c r="AE73" i="11"/>
  <c r="AD73" i="11"/>
  <c r="AC73" i="11"/>
  <c r="AB73" i="11"/>
  <c r="N73" i="11"/>
  <c r="AB72" i="11"/>
  <c r="N72" i="11"/>
  <c r="AO71" i="11"/>
  <c r="AN71" i="11"/>
  <c r="AM71" i="11"/>
  <c r="AL71" i="11"/>
  <c r="AK71" i="11"/>
  <c r="AJ71" i="11"/>
  <c r="AI71" i="11"/>
  <c r="AH71" i="11"/>
  <c r="AG71" i="11"/>
  <c r="AF71" i="11"/>
  <c r="AE71" i="11"/>
  <c r="AD71" i="11"/>
  <c r="AC71" i="11"/>
  <c r="AB71" i="11"/>
  <c r="N71" i="11"/>
  <c r="AB70" i="11"/>
  <c r="N70" i="11"/>
  <c r="AO69" i="11"/>
  <c r="AN69" i="11"/>
  <c r="AM69" i="11"/>
  <c r="AL69" i="11"/>
  <c r="AK69" i="11"/>
  <c r="AJ69" i="11"/>
  <c r="AI69" i="11"/>
  <c r="AH69" i="11"/>
  <c r="AG69" i="11"/>
  <c r="AF69" i="11"/>
  <c r="AE69" i="11"/>
  <c r="AD69" i="11"/>
  <c r="AC69" i="11"/>
  <c r="AB69" i="11"/>
  <c r="N69" i="11"/>
  <c r="AO53" i="11"/>
  <c r="AN53" i="11"/>
  <c r="AM53" i="11"/>
  <c r="AL53" i="11"/>
  <c r="AK53" i="11"/>
  <c r="AJ53" i="11"/>
  <c r="AI53" i="11"/>
  <c r="AH53" i="11"/>
  <c r="AG53" i="11"/>
  <c r="AF53" i="11"/>
  <c r="AE53" i="11"/>
  <c r="AD53" i="11"/>
  <c r="AC53" i="11"/>
  <c r="AB53" i="11"/>
  <c r="N53" i="11"/>
  <c r="AO52" i="11"/>
  <c r="AN52" i="11"/>
  <c r="AM52" i="11"/>
  <c r="AL52" i="11"/>
  <c r="AK52" i="11"/>
  <c r="AJ52" i="11"/>
  <c r="AI52" i="11"/>
  <c r="AH52" i="11"/>
  <c r="AG52" i="11"/>
  <c r="AF52" i="11"/>
  <c r="AE52" i="11"/>
  <c r="AD52" i="11"/>
  <c r="AC52" i="11"/>
  <c r="AB52" i="11"/>
  <c r="N52" i="11"/>
  <c r="AB51" i="11"/>
  <c r="N51" i="11"/>
  <c r="AO50" i="11"/>
  <c r="AN50" i="11"/>
  <c r="AM50" i="11"/>
  <c r="AL50" i="11"/>
  <c r="AK50" i="11"/>
  <c r="AJ50" i="11"/>
  <c r="AI50" i="11"/>
  <c r="AH50" i="11"/>
  <c r="AG50" i="11"/>
  <c r="AF50" i="11"/>
  <c r="AE50" i="11"/>
  <c r="AD50" i="11"/>
  <c r="AC50" i="11"/>
  <c r="AB50" i="11"/>
  <c r="N50" i="11"/>
  <c r="AB49" i="11"/>
  <c r="N49" i="11"/>
  <c r="AO48" i="11"/>
  <c r="AN48" i="11"/>
  <c r="AM48" i="11"/>
  <c r="AL48" i="11"/>
  <c r="AK48" i="11"/>
  <c r="AJ48" i="11"/>
  <c r="AI48" i="11"/>
  <c r="AH48" i="11"/>
  <c r="AG48" i="11"/>
  <c r="AF48" i="11"/>
  <c r="AE48" i="11"/>
  <c r="AD48" i="11"/>
  <c r="AC48" i="11"/>
  <c r="AB48" i="11"/>
  <c r="N48" i="11"/>
  <c r="AO32" i="11"/>
  <c r="AN32" i="11"/>
  <c r="AM32" i="11"/>
  <c r="AL32" i="11"/>
  <c r="AK32" i="11"/>
  <c r="AJ32" i="11"/>
  <c r="AI32" i="11"/>
  <c r="AH32" i="11"/>
  <c r="AG32" i="11"/>
  <c r="AF32" i="11"/>
  <c r="AE32" i="11"/>
  <c r="AD32" i="11"/>
  <c r="AC32" i="11"/>
  <c r="AB32" i="11"/>
  <c r="N32" i="11"/>
  <c r="AB30" i="11"/>
  <c r="N30" i="11"/>
  <c r="AO29" i="11"/>
  <c r="AN29" i="11"/>
  <c r="AM29" i="11"/>
  <c r="AL29" i="11"/>
  <c r="AK29" i="11"/>
  <c r="AJ29" i="11"/>
  <c r="AI29" i="11"/>
  <c r="AH29" i="11"/>
  <c r="AG29" i="11"/>
  <c r="AF29" i="11"/>
  <c r="AE29" i="11"/>
  <c r="AD29" i="11"/>
  <c r="AC29" i="11"/>
  <c r="AB29" i="11"/>
  <c r="N29" i="11"/>
  <c r="AB28" i="11"/>
  <c r="N28" i="11"/>
  <c r="AO27" i="11"/>
  <c r="AN27" i="11"/>
  <c r="AM27" i="11"/>
  <c r="AL27" i="11"/>
  <c r="AK27" i="11"/>
  <c r="AJ27" i="11"/>
  <c r="AI27" i="11"/>
  <c r="AH27" i="11"/>
  <c r="AG27" i="11"/>
  <c r="AF27" i="11"/>
  <c r="AE27" i="11"/>
  <c r="AD27" i="11"/>
  <c r="AC27" i="11"/>
  <c r="AB27" i="11"/>
  <c r="N27" i="11"/>
  <c r="AO11" i="11"/>
  <c r="AN11" i="11"/>
  <c r="AM11" i="11"/>
  <c r="AL11" i="11"/>
  <c r="AK11" i="11"/>
  <c r="AJ11" i="11"/>
  <c r="AI11" i="11"/>
  <c r="AH11" i="11"/>
  <c r="AG11" i="11"/>
  <c r="AF11" i="11"/>
  <c r="AE11" i="11"/>
  <c r="AD11" i="11"/>
  <c r="AC11" i="11"/>
  <c r="AB11" i="11"/>
  <c r="N11" i="11"/>
  <c r="AO10" i="11"/>
  <c r="AN10" i="11"/>
  <c r="AM10" i="11"/>
  <c r="AL10" i="11"/>
  <c r="AK10" i="11"/>
  <c r="AJ10" i="11"/>
  <c r="AI10" i="11"/>
  <c r="AH10" i="11"/>
  <c r="AG10" i="11"/>
  <c r="AF10" i="11"/>
  <c r="AE10" i="11"/>
  <c r="AD10" i="11"/>
  <c r="AC10" i="11"/>
  <c r="AB10" i="11"/>
  <c r="N10" i="11"/>
  <c r="AB9" i="11"/>
  <c r="N9" i="11"/>
  <c r="AO8" i="11"/>
  <c r="AN8" i="11"/>
  <c r="AM8" i="11"/>
  <c r="AL8" i="11"/>
  <c r="AK8" i="11"/>
  <c r="AJ8" i="11"/>
  <c r="AI8" i="11"/>
  <c r="AH8" i="11"/>
  <c r="AG8" i="11"/>
  <c r="AF8" i="11"/>
  <c r="AE8" i="11"/>
  <c r="AD8" i="11"/>
  <c r="AC8" i="11"/>
  <c r="AB8" i="11"/>
  <c r="N8" i="11"/>
  <c r="AB7" i="11"/>
  <c r="N7" i="11"/>
  <c r="AO6" i="11"/>
  <c r="AN6" i="11"/>
  <c r="AM6" i="11"/>
  <c r="AL6" i="11"/>
  <c r="AK6" i="11"/>
  <c r="AJ6" i="11"/>
  <c r="AI6" i="11"/>
  <c r="AH6" i="11"/>
  <c r="AG6" i="11"/>
  <c r="AF6" i="11"/>
  <c r="AE6" i="11"/>
  <c r="AD6" i="11"/>
  <c r="AC6" i="11"/>
  <c r="AB6" i="11"/>
  <c r="N6" i="11"/>
  <c r="AO184" i="5"/>
  <c r="AN184" i="5"/>
  <c r="AM184" i="5"/>
  <c r="AL184" i="5"/>
  <c r="AK184" i="5"/>
  <c r="AJ184" i="5"/>
  <c r="AI184" i="5"/>
  <c r="AH184" i="5"/>
  <c r="AG184" i="5"/>
  <c r="AF184" i="5"/>
  <c r="AE184" i="5"/>
  <c r="AD184" i="5"/>
  <c r="AC184" i="5"/>
  <c r="AB184" i="5"/>
  <c r="N184" i="5"/>
  <c r="AB183" i="5"/>
  <c r="N183" i="5"/>
  <c r="AO182" i="5"/>
  <c r="AN182" i="5"/>
  <c r="AM182" i="5"/>
  <c r="AL182" i="5"/>
  <c r="AK182" i="5"/>
  <c r="AJ182" i="5"/>
  <c r="AI182" i="5"/>
  <c r="AH182" i="5"/>
  <c r="AG182" i="5"/>
  <c r="AF182" i="5"/>
  <c r="AE182" i="5"/>
  <c r="AD182" i="5"/>
  <c r="AC182" i="5"/>
  <c r="AB182" i="5"/>
  <c r="N182" i="5"/>
  <c r="AB181" i="5"/>
  <c r="N181" i="5"/>
  <c r="AO180" i="5"/>
  <c r="AN180" i="5"/>
  <c r="AM180" i="5"/>
  <c r="AL180" i="5"/>
  <c r="AK180" i="5"/>
  <c r="AJ180" i="5"/>
  <c r="AI180" i="5"/>
  <c r="AH180" i="5"/>
  <c r="AG180" i="5"/>
  <c r="AF180" i="5"/>
  <c r="AE180" i="5"/>
  <c r="AD180" i="5"/>
  <c r="AC180" i="5"/>
  <c r="AB180" i="5"/>
  <c r="N180" i="5"/>
  <c r="AO165" i="5"/>
  <c r="AN165" i="5"/>
  <c r="AM165" i="5"/>
  <c r="AL165" i="5"/>
  <c r="AK165" i="5"/>
  <c r="AJ165" i="5"/>
  <c r="AI165" i="5"/>
  <c r="AH165" i="5"/>
  <c r="AG165" i="5"/>
  <c r="AF165" i="5"/>
  <c r="AE165" i="5"/>
  <c r="AD165" i="5"/>
  <c r="AC165" i="5"/>
  <c r="AB165" i="5"/>
  <c r="N165" i="5"/>
  <c r="AB164" i="5"/>
  <c r="N164" i="5"/>
  <c r="AO163" i="5"/>
  <c r="AN163" i="5"/>
  <c r="AM163" i="5"/>
  <c r="AL163" i="5"/>
  <c r="AK163" i="5"/>
  <c r="AJ163" i="5"/>
  <c r="AI163" i="5"/>
  <c r="AH163" i="5"/>
  <c r="AG163" i="5"/>
  <c r="AF163" i="5"/>
  <c r="AE163" i="5"/>
  <c r="AD163" i="5"/>
  <c r="AC163" i="5"/>
  <c r="AB163" i="5"/>
  <c r="N163" i="5"/>
  <c r="AB162" i="5"/>
  <c r="N162" i="5"/>
  <c r="AO161" i="5"/>
  <c r="AN161" i="5"/>
  <c r="AM161" i="5"/>
  <c r="AL161" i="5"/>
  <c r="AK161" i="5"/>
  <c r="AJ161" i="5"/>
  <c r="AI161" i="5"/>
  <c r="AH161" i="5"/>
  <c r="AG161" i="5"/>
  <c r="AF161" i="5"/>
  <c r="AE161" i="5"/>
  <c r="AD161" i="5"/>
  <c r="AC161" i="5"/>
  <c r="AB161" i="5"/>
  <c r="N161" i="5"/>
  <c r="AO146" i="5"/>
  <c r="AN146" i="5"/>
  <c r="AM146" i="5"/>
  <c r="AL146" i="5"/>
  <c r="AK146" i="5"/>
  <c r="AJ146" i="5"/>
  <c r="AI146" i="5"/>
  <c r="AH146" i="5"/>
  <c r="AG146" i="5"/>
  <c r="AF146" i="5"/>
  <c r="AE146" i="5"/>
  <c r="AD146" i="5"/>
  <c r="AC146" i="5"/>
  <c r="AB146" i="5"/>
  <c r="N146" i="5"/>
  <c r="AB145" i="5"/>
  <c r="N145" i="5"/>
  <c r="AO144" i="5"/>
  <c r="AN144" i="5"/>
  <c r="AM144" i="5"/>
  <c r="AL144" i="5"/>
  <c r="AK144" i="5"/>
  <c r="AJ144" i="5"/>
  <c r="AI144" i="5"/>
  <c r="AH144" i="5"/>
  <c r="AG144" i="5"/>
  <c r="AF144" i="5"/>
  <c r="AE144" i="5"/>
  <c r="AD144" i="5"/>
  <c r="AC144" i="5"/>
  <c r="AB144" i="5"/>
  <c r="N144" i="5"/>
  <c r="AB143" i="5"/>
  <c r="N143" i="5"/>
  <c r="AO142" i="5"/>
  <c r="AN142" i="5"/>
  <c r="AM142" i="5"/>
  <c r="AL142" i="5"/>
  <c r="AK142" i="5"/>
  <c r="AJ142" i="5"/>
  <c r="AI142" i="5"/>
  <c r="AH142" i="5"/>
  <c r="AG142" i="5"/>
  <c r="AF142" i="5"/>
  <c r="AE142" i="5"/>
  <c r="AD142" i="5"/>
  <c r="AC142" i="5"/>
  <c r="AB142" i="5"/>
  <c r="N142" i="5"/>
  <c r="AO127" i="5"/>
  <c r="AN127" i="5"/>
  <c r="AM127" i="5"/>
  <c r="AL127" i="5"/>
  <c r="AK127" i="5"/>
  <c r="AJ127" i="5"/>
  <c r="AI127" i="5"/>
  <c r="AH127" i="5"/>
  <c r="AG127" i="5"/>
  <c r="AF127" i="5"/>
  <c r="AE127" i="5"/>
  <c r="AD127" i="5"/>
  <c r="AC127" i="5"/>
  <c r="AB127" i="5"/>
  <c r="N127" i="5"/>
  <c r="AB126" i="5"/>
  <c r="N126" i="5"/>
  <c r="AO125" i="5"/>
  <c r="AN125" i="5"/>
  <c r="AM125" i="5"/>
  <c r="AL125" i="5"/>
  <c r="AK125" i="5"/>
  <c r="AJ125" i="5"/>
  <c r="AI125" i="5"/>
  <c r="AH125" i="5"/>
  <c r="AG125" i="5"/>
  <c r="AF125" i="5"/>
  <c r="AE125" i="5"/>
  <c r="AD125" i="5"/>
  <c r="AC125" i="5"/>
  <c r="AB125" i="5"/>
  <c r="N125" i="5"/>
  <c r="AB124" i="5"/>
  <c r="N124" i="5"/>
  <c r="AO123" i="5"/>
  <c r="AN123" i="5"/>
  <c r="AM123" i="5"/>
  <c r="AL123" i="5"/>
  <c r="AK123" i="5"/>
  <c r="AJ123" i="5"/>
  <c r="AI123" i="5"/>
  <c r="AH123" i="5"/>
  <c r="AG123" i="5"/>
  <c r="AF123" i="5"/>
  <c r="AE123" i="5"/>
  <c r="AD123" i="5"/>
  <c r="AC123" i="5"/>
  <c r="AB123" i="5"/>
  <c r="N123" i="5"/>
  <c r="AO108" i="5"/>
  <c r="AN108" i="5"/>
  <c r="AM108" i="5"/>
  <c r="AL108" i="5"/>
  <c r="AK108" i="5"/>
  <c r="AJ108" i="5"/>
  <c r="AI108" i="5"/>
  <c r="AH108" i="5"/>
  <c r="AG108" i="5"/>
  <c r="AF108" i="5"/>
  <c r="AE108" i="5"/>
  <c r="AD108" i="5"/>
  <c r="AC108" i="5"/>
  <c r="AB108" i="5"/>
  <c r="N108" i="5"/>
  <c r="AB107" i="5"/>
  <c r="N107" i="5"/>
  <c r="AO106" i="5"/>
  <c r="AN106" i="5"/>
  <c r="AM106" i="5"/>
  <c r="AL106" i="5"/>
  <c r="AK106" i="5"/>
  <c r="AJ106" i="5"/>
  <c r="AI106" i="5"/>
  <c r="AH106" i="5"/>
  <c r="AG106" i="5"/>
  <c r="AF106" i="5"/>
  <c r="AE106" i="5"/>
  <c r="AD106" i="5"/>
  <c r="AC106" i="5"/>
  <c r="AB106" i="5"/>
  <c r="N106" i="5"/>
  <c r="AB105" i="5"/>
  <c r="N105" i="5"/>
  <c r="AO104" i="5"/>
  <c r="AN104" i="5"/>
  <c r="AM104" i="5"/>
  <c r="AL104" i="5"/>
  <c r="AK104" i="5"/>
  <c r="AJ104" i="5"/>
  <c r="AI104" i="5"/>
  <c r="AH104" i="5"/>
  <c r="AG104" i="5"/>
  <c r="AF104" i="5"/>
  <c r="AE104" i="5"/>
  <c r="AD104" i="5"/>
  <c r="AC104" i="5"/>
  <c r="AB104" i="5"/>
  <c r="N104" i="5"/>
  <c r="AO89" i="5"/>
  <c r="AN89" i="5"/>
  <c r="AM89" i="5"/>
  <c r="AL89" i="5"/>
  <c r="AK89" i="5"/>
  <c r="AJ89" i="5"/>
  <c r="AI89" i="5"/>
  <c r="AH89" i="5"/>
  <c r="AG89" i="5"/>
  <c r="AF89" i="5"/>
  <c r="AE89" i="5"/>
  <c r="AD89" i="5"/>
  <c r="AC89" i="5"/>
  <c r="AB89" i="5"/>
  <c r="N89" i="5"/>
  <c r="AB88" i="5"/>
  <c r="N88" i="5"/>
  <c r="AO87" i="5"/>
  <c r="AN87" i="5"/>
  <c r="AM87" i="5"/>
  <c r="AL87" i="5"/>
  <c r="AK87" i="5"/>
  <c r="AJ87" i="5"/>
  <c r="AI87" i="5"/>
  <c r="AH87" i="5"/>
  <c r="AG87" i="5"/>
  <c r="AF87" i="5"/>
  <c r="AE87" i="5"/>
  <c r="AD87" i="5"/>
  <c r="AC87" i="5"/>
  <c r="AB87" i="5"/>
  <c r="N87" i="5"/>
  <c r="AB86" i="5"/>
  <c r="N86" i="5"/>
  <c r="AO85" i="5"/>
  <c r="AN85" i="5"/>
  <c r="AM85" i="5"/>
  <c r="AL85" i="5"/>
  <c r="AK85" i="5"/>
  <c r="AJ85" i="5"/>
  <c r="AI85" i="5"/>
  <c r="AH85" i="5"/>
  <c r="AG85" i="5"/>
  <c r="AF85" i="5"/>
  <c r="AE85" i="5"/>
  <c r="AD85" i="5"/>
  <c r="AC85" i="5"/>
  <c r="AB85" i="5"/>
  <c r="N85" i="5"/>
  <c r="AO70" i="5"/>
  <c r="AN70" i="5"/>
  <c r="AM70" i="5"/>
  <c r="AL70" i="5"/>
  <c r="AK70" i="5"/>
  <c r="AJ70" i="5"/>
  <c r="AI70" i="5"/>
  <c r="AH70" i="5"/>
  <c r="AG70" i="5"/>
  <c r="AF70" i="5"/>
  <c r="AE70" i="5"/>
  <c r="AD70" i="5"/>
  <c r="AC70" i="5"/>
  <c r="AB70" i="5"/>
  <c r="N70" i="5"/>
  <c r="AB69" i="5"/>
  <c r="N69" i="5"/>
  <c r="AO68" i="5"/>
  <c r="AN68" i="5"/>
  <c r="AM68" i="5"/>
  <c r="AL68" i="5"/>
  <c r="AK68" i="5"/>
  <c r="AJ68" i="5"/>
  <c r="AI68" i="5"/>
  <c r="AH68" i="5"/>
  <c r="AG68" i="5"/>
  <c r="AF68" i="5"/>
  <c r="AE68" i="5"/>
  <c r="AD68" i="5"/>
  <c r="AC68" i="5"/>
  <c r="AB68" i="5"/>
  <c r="N68" i="5"/>
  <c r="AB67" i="5"/>
  <c r="N67" i="5"/>
  <c r="AO66" i="5"/>
  <c r="AN66" i="5"/>
  <c r="AM66" i="5"/>
  <c r="AL66" i="5"/>
  <c r="AK66" i="5"/>
  <c r="AJ66" i="5"/>
  <c r="AI66" i="5"/>
  <c r="AH66" i="5"/>
  <c r="AG66" i="5"/>
  <c r="AF66" i="5"/>
  <c r="AE66" i="5"/>
  <c r="AD66" i="5"/>
  <c r="AC66" i="5"/>
  <c r="AB66" i="5"/>
  <c r="N66" i="5"/>
  <c r="AO51" i="5"/>
  <c r="AN51" i="5"/>
  <c r="AM51" i="5"/>
  <c r="AL51" i="5"/>
  <c r="AK51" i="5"/>
  <c r="AJ51" i="5"/>
  <c r="AI51" i="5"/>
  <c r="AH51" i="5"/>
  <c r="AG51" i="5"/>
  <c r="AF51" i="5"/>
  <c r="AE51" i="5"/>
  <c r="AD51" i="5"/>
  <c r="AC51" i="5"/>
  <c r="AB51" i="5"/>
  <c r="N51" i="5"/>
  <c r="AO50" i="5"/>
  <c r="AN50" i="5"/>
  <c r="AM50" i="5"/>
  <c r="AL50" i="5"/>
  <c r="AK50" i="5"/>
  <c r="AJ50" i="5"/>
  <c r="AI50" i="5"/>
  <c r="AH50" i="5"/>
  <c r="AG50" i="5"/>
  <c r="AF50" i="5"/>
  <c r="AE50" i="5"/>
  <c r="AD50" i="5"/>
  <c r="AC50" i="5"/>
  <c r="AB50" i="5"/>
  <c r="N50" i="5"/>
  <c r="AB49" i="5"/>
  <c r="N49" i="5"/>
  <c r="AO48" i="5"/>
  <c r="AN48" i="5"/>
  <c r="AM48" i="5"/>
  <c r="AL48" i="5"/>
  <c r="AK48" i="5"/>
  <c r="AJ48" i="5"/>
  <c r="AI48" i="5"/>
  <c r="AH48" i="5"/>
  <c r="AG48" i="5"/>
  <c r="AF48" i="5"/>
  <c r="AE48" i="5"/>
  <c r="AD48" i="5"/>
  <c r="AC48" i="5"/>
  <c r="AB48" i="5"/>
  <c r="N48" i="5"/>
  <c r="AB47" i="5"/>
  <c r="N47" i="5"/>
  <c r="AO46" i="5"/>
  <c r="AN46" i="5"/>
  <c r="AM46" i="5"/>
  <c r="AL46" i="5"/>
  <c r="AK46" i="5"/>
  <c r="AJ46" i="5"/>
  <c r="AI46" i="5"/>
  <c r="AH46" i="5"/>
  <c r="AG46" i="5"/>
  <c r="AF46" i="5"/>
  <c r="AE46" i="5"/>
  <c r="AD46" i="5"/>
  <c r="AC46" i="5"/>
  <c r="AB46" i="5"/>
  <c r="N46" i="5"/>
  <c r="AO31" i="5"/>
  <c r="AN31" i="5"/>
  <c r="AM31" i="5"/>
  <c r="AL31" i="5"/>
  <c r="AK31" i="5"/>
  <c r="AJ31" i="5"/>
  <c r="AI31" i="5"/>
  <c r="AH31" i="5"/>
  <c r="AG31" i="5"/>
  <c r="AF31" i="5"/>
  <c r="AE31" i="5"/>
  <c r="AD31" i="5"/>
  <c r="AC31" i="5"/>
  <c r="AB31" i="5"/>
  <c r="N31" i="5"/>
  <c r="AB29" i="5"/>
  <c r="N29" i="5"/>
  <c r="AO28" i="5"/>
  <c r="AN28" i="5"/>
  <c r="AM28" i="5"/>
  <c r="AL28" i="5"/>
  <c r="AK28" i="5"/>
  <c r="AJ28" i="5"/>
  <c r="AI28" i="5"/>
  <c r="AH28" i="5"/>
  <c r="AG28" i="5"/>
  <c r="AF28" i="5"/>
  <c r="AE28" i="5"/>
  <c r="AD28" i="5"/>
  <c r="AC28" i="5"/>
  <c r="AB28" i="5"/>
  <c r="N28" i="5"/>
  <c r="AB27" i="5"/>
  <c r="N27" i="5"/>
  <c r="AO26" i="5"/>
  <c r="AN26" i="5"/>
  <c r="AM26" i="5"/>
  <c r="AL26" i="5"/>
  <c r="AK26" i="5"/>
  <c r="AJ26" i="5"/>
  <c r="AI26" i="5"/>
  <c r="AH26" i="5"/>
  <c r="AG26" i="5"/>
  <c r="AF26" i="5"/>
  <c r="AE26" i="5"/>
  <c r="AD26" i="5"/>
  <c r="AC26" i="5"/>
  <c r="AB26" i="5"/>
  <c r="N26" i="5"/>
  <c r="AO11" i="5"/>
  <c r="AN11" i="5"/>
  <c r="AM11" i="5"/>
  <c r="AL11" i="5"/>
  <c r="AK11" i="5"/>
  <c r="AJ11" i="5"/>
  <c r="AI11" i="5"/>
  <c r="AH11" i="5"/>
  <c r="AG11" i="5"/>
  <c r="AF11" i="5"/>
  <c r="AE11" i="5"/>
  <c r="AD11" i="5"/>
  <c r="AC11" i="5"/>
  <c r="AB11" i="5"/>
  <c r="N11" i="5"/>
  <c r="AO10" i="5"/>
  <c r="AN10" i="5"/>
  <c r="AM10" i="5"/>
  <c r="AL10" i="5"/>
  <c r="AK10" i="5"/>
  <c r="AJ10" i="5"/>
  <c r="AI10" i="5"/>
  <c r="AH10" i="5"/>
  <c r="AG10" i="5"/>
  <c r="AF10" i="5"/>
  <c r="AE10" i="5"/>
  <c r="AD10" i="5"/>
  <c r="AC10" i="5"/>
  <c r="AB10" i="5"/>
  <c r="N10" i="5"/>
  <c r="AB9" i="5"/>
  <c r="N9" i="5"/>
  <c r="AO8" i="5"/>
  <c r="AN8" i="5"/>
  <c r="AM8" i="5"/>
  <c r="AL8" i="5"/>
  <c r="AK8" i="5"/>
  <c r="AJ8" i="5"/>
  <c r="AI8" i="5"/>
  <c r="AH8" i="5"/>
  <c r="AG8" i="5"/>
  <c r="AF8" i="5"/>
  <c r="AE8" i="5"/>
  <c r="AD8" i="5"/>
  <c r="AC8" i="5"/>
  <c r="AB8" i="5"/>
  <c r="N8" i="5"/>
  <c r="AB7" i="5"/>
  <c r="N7" i="5"/>
  <c r="AO6" i="5"/>
  <c r="AN6" i="5"/>
  <c r="AM6" i="5"/>
  <c r="AL6" i="5"/>
  <c r="AK6" i="5"/>
  <c r="AJ6" i="5"/>
  <c r="AI6" i="5"/>
  <c r="AH6" i="5"/>
  <c r="AG6" i="5"/>
  <c r="AF6" i="5"/>
  <c r="AE6" i="5"/>
  <c r="AD6" i="5"/>
  <c r="AC6" i="5"/>
  <c r="AB6" i="5"/>
  <c r="N6" i="5"/>
  <c r="AO184" i="4"/>
  <c r="AN184" i="4"/>
  <c r="AM184" i="4"/>
  <c r="AL184" i="4"/>
  <c r="AK184" i="4"/>
  <c r="AJ184" i="4"/>
  <c r="AI184" i="4"/>
  <c r="AH184" i="4"/>
  <c r="AG184" i="4"/>
  <c r="AF184" i="4"/>
  <c r="AE184" i="4"/>
  <c r="AD184" i="4"/>
  <c r="AC184" i="4"/>
  <c r="AB184" i="4"/>
  <c r="N184" i="4"/>
  <c r="AB183" i="4"/>
  <c r="N183" i="4"/>
  <c r="AO182" i="4"/>
  <c r="AN182" i="4"/>
  <c r="AM182" i="4"/>
  <c r="AL182" i="4"/>
  <c r="AK182" i="4"/>
  <c r="AJ182" i="4"/>
  <c r="AI182" i="4"/>
  <c r="AH182" i="4"/>
  <c r="AG182" i="4"/>
  <c r="AF182" i="4"/>
  <c r="AE182" i="4"/>
  <c r="AD182" i="4"/>
  <c r="AC182" i="4"/>
  <c r="AB182" i="4"/>
  <c r="N182" i="4"/>
  <c r="AB181" i="4"/>
  <c r="N181" i="4"/>
  <c r="AO180" i="4"/>
  <c r="AN180" i="4"/>
  <c r="AM180" i="4"/>
  <c r="AL180" i="4"/>
  <c r="AK180" i="4"/>
  <c r="AJ180" i="4"/>
  <c r="AI180" i="4"/>
  <c r="AH180" i="4"/>
  <c r="AG180" i="4"/>
  <c r="AF180" i="4"/>
  <c r="AE180" i="4"/>
  <c r="AD180" i="4"/>
  <c r="AC180" i="4"/>
  <c r="AB180" i="4"/>
  <c r="N180" i="4"/>
  <c r="AO165" i="4"/>
  <c r="AN165" i="4"/>
  <c r="AM165" i="4"/>
  <c r="AL165" i="4"/>
  <c r="AK165" i="4"/>
  <c r="AJ165" i="4"/>
  <c r="AI165" i="4"/>
  <c r="AH165" i="4"/>
  <c r="AG165" i="4"/>
  <c r="AF165" i="4"/>
  <c r="AE165" i="4"/>
  <c r="AD165" i="4"/>
  <c r="AC165" i="4"/>
  <c r="AB165" i="4"/>
  <c r="N165" i="4"/>
  <c r="AB164" i="4"/>
  <c r="N164" i="4"/>
  <c r="AO163" i="4"/>
  <c r="AN163" i="4"/>
  <c r="AM163" i="4"/>
  <c r="AL163" i="4"/>
  <c r="AK163" i="4"/>
  <c r="AJ163" i="4"/>
  <c r="AI163" i="4"/>
  <c r="AH163" i="4"/>
  <c r="AG163" i="4"/>
  <c r="AF163" i="4"/>
  <c r="AE163" i="4"/>
  <c r="AD163" i="4"/>
  <c r="AC163" i="4"/>
  <c r="AB163" i="4"/>
  <c r="N163" i="4"/>
  <c r="AB162" i="4"/>
  <c r="N162" i="4"/>
  <c r="AO161" i="4"/>
  <c r="AN161" i="4"/>
  <c r="AM161" i="4"/>
  <c r="AL161" i="4"/>
  <c r="AK161" i="4"/>
  <c r="AJ161" i="4"/>
  <c r="AI161" i="4"/>
  <c r="AH161" i="4"/>
  <c r="AG161" i="4"/>
  <c r="AF161" i="4"/>
  <c r="AE161" i="4"/>
  <c r="AD161" i="4"/>
  <c r="AC161" i="4"/>
  <c r="AB161" i="4"/>
  <c r="N161" i="4"/>
  <c r="AO146" i="4"/>
  <c r="AN146" i="4"/>
  <c r="AM146" i="4"/>
  <c r="AL146" i="4"/>
  <c r="AK146" i="4"/>
  <c r="AJ146" i="4"/>
  <c r="AI146" i="4"/>
  <c r="AH146" i="4"/>
  <c r="AG146" i="4"/>
  <c r="AF146" i="4"/>
  <c r="AE146" i="4"/>
  <c r="AD146" i="4"/>
  <c r="AC146" i="4"/>
  <c r="AB146" i="4"/>
  <c r="N146" i="4"/>
  <c r="AB145" i="4"/>
  <c r="N145" i="4"/>
  <c r="AO144" i="4"/>
  <c r="AN144" i="4"/>
  <c r="AM144" i="4"/>
  <c r="AL144" i="4"/>
  <c r="AK144" i="4"/>
  <c r="AJ144" i="4"/>
  <c r="AI144" i="4"/>
  <c r="AH144" i="4"/>
  <c r="AG144" i="4"/>
  <c r="AF144" i="4"/>
  <c r="AE144" i="4"/>
  <c r="AD144" i="4"/>
  <c r="AC144" i="4"/>
  <c r="AB144" i="4"/>
  <c r="N144" i="4"/>
  <c r="AB143" i="4"/>
  <c r="N143" i="4"/>
  <c r="AO142" i="4"/>
  <c r="AN142" i="4"/>
  <c r="AM142" i="4"/>
  <c r="AL142" i="4"/>
  <c r="AK142" i="4"/>
  <c r="AJ142" i="4"/>
  <c r="AI142" i="4"/>
  <c r="AH142" i="4"/>
  <c r="AG142" i="4"/>
  <c r="AF142" i="4"/>
  <c r="AE142" i="4"/>
  <c r="AD142" i="4"/>
  <c r="AC142" i="4"/>
  <c r="AB142" i="4"/>
  <c r="N142" i="4"/>
  <c r="AO127" i="4"/>
  <c r="AN127" i="4"/>
  <c r="AM127" i="4"/>
  <c r="AL127" i="4"/>
  <c r="AK127" i="4"/>
  <c r="AJ127" i="4"/>
  <c r="AI127" i="4"/>
  <c r="AH127" i="4"/>
  <c r="AG127" i="4"/>
  <c r="AF127" i="4"/>
  <c r="AE127" i="4"/>
  <c r="AD127" i="4"/>
  <c r="AC127" i="4"/>
  <c r="AB127" i="4"/>
  <c r="N127" i="4"/>
  <c r="AB126" i="4"/>
  <c r="N126" i="4"/>
  <c r="AO125" i="4"/>
  <c r="AN125" i="4"/>
  <c r="AM125" i="4"/>
  <c r="AL125" i="4"/>
  <c r="AK125" i="4"/>
  <c r="AJ125" i="4"/>
  <c r="AI125" i="4"/>
  <c r="AH125" i="4"/>
  <c r="AG125" i="4"/>
  <c r="AF125" i="4"/>
  <c r="AE125" i="4"/>
  <c r="AD125" i="4"/>
  <c r="AC125" i="4"/>
  <c r="AB125" i="4"/>
  <c r="N125" i="4"/>
  <c r="AB124" i="4"/>
  <c r="N124" i="4"/>
  <c r="AO123" i="4"/>
  <c r="AN123" i="4"/>
  <c r="AM123" i="4"/>
  <c r="AL123" i="4"/>
  <c r="AK123" i="4"/>
  <c r="AJ123" i="4"/>
  <c r="AI123" i="4"/>
  <c r="AH123" i="4"/>
  <c r="AG123" i="4"/>
  <c r="AF123" i="4"/>
  <c r="AE123" i="4"/>
  <c r="AD123" i="4"/>
  <c r="AC123" i="4"/>
  <c r="AB123" i="4"/>
  <c r="N123" i="4"/>
  <c r="AO108" i="4"/>
  <c r="AN108" i="4"/>
  <c r="AM108" i="4"/>
  <c r="AL108" i="4"/>
  <c r="AK108" i="4"/>
  <c r="AJ108" i="4"/>
  <c r="AI108" i="4"/>
  <c r="AH108" i="4"/>
  <c r="AG108" i="4"/>
  <c r="AF108" i="4"/>
  <c r="AE108" i="4"/>
  <c r="AD108" i="4"/>
  <c r="AC108" i="4"/>
  <c r="AB108" i="4"/>
  <c r="N108" i="4"/>
  <c r="AB107" i="4"/>
  <c r="N107" i="4"/>
  <c r="AO106" i="4"/>
  <c r="AN106" i="4"/>
  <c r="AM106" i="4"/>
  <c r="AL106" i="4"/>
  <c r="AK106" i="4"/>
  <c r="AJ106" i="4"/>
  <c r="AI106" i="4"/>
  <c r="AH106" i="4"/>
  <c r="AG106" i="4"/>
  <c r="AF106" i="4"/>
  <c r="AE106" i="4"/>
  <c r="AD106" i="4"/>
  <c r="AC106" i="4"/>
  <c r="AB106" i="4"/>
  <c r="N106" i="4"/>
  <c r="AB105" i="4"/>
  <c r="N105" i="4"/>
  <c r="AO104" i="4"/>
  <c r="AN104" i="4"/>
  <c r="AM104" i="4"/>
  <c r="AL104" i="4"/>
  <c r="AK104" i="4"/>
  <c r="AJ104" i="4"/>
  <c r="AI104" i="4"/>
  <c r="AH104" i="4"/>
  <c r="AG104" i="4"/>
  <c r="AF104" i="4"/>
  <c r="AE104" i="4"/>
  <c r="AD104" i="4"/>
  <c r="AC104" i="4"/>
  <c r="AB104" i="4"/>
  <c r="N104" i="4"/>
  <c r="AO89" i="4"/>
  <c r="AN89" i="4"/>
  <c r="AM89" i="4"/>
  <c r="AL89" i="4"/>
  <c r="AK89" i="4"/>
  <c r="AJ89" i="4"/>
  <c r="AI89" i="4"/>
  <c r="AH89" i="4"/>
  <c r="AG89" i="4"/>
  <c r="AF89" i="4"/>
  <c r="AE89" i="4"/>
  <c r="AD89" i="4"/>
  <c r="AC89" i="4"/>
  <c r="AB89" i="4"/>
  <c r="N89" i="4"/>
  <c r="AB88" i="4"/>
  <c r="N88" i="4"/>
  <c r="AO87" i="4"/>
  <c r="AN87" i="4"/>
  <c r="AM87" i="4"/>
  <c r="AL87" i="4"/>
  <c r="AK87" i="4"/>
  <c r="AJ87" i="4"/>
  <c r="AI87" i="4"/>
  <c r="AH87" i="4"/>
  <c r="AG87" i="4"/>
  <c r="AF87" i="4"/>
  <c r="AE87" i="4"/>
  <c r="AD87" i="4"/>
  <c r="AC87" i="4"/>
  <c r="AB87" i="4"/>
  <c r="N87" i="4"/>
  <c r="AB86" i="4"/>
  <c r="N86" i="4"/>
  <c r="AO85" i="4"/>
  <c r="AN85" i="4"/>
  <c r="AM85" i="4"/>
  <c r="AL85" i="4"/>
  <c r="AK85" i="4"/>
  <c r="AJ85" i="4"/>
  <c r="AI85" i="4"/>
  <c r="AH85" i="4"/>
  <c r="AG85" i="4"/>
  <c r="AF85" i="4"/>
  <c r="AE85" i="4"/>
  <c r="AD85" i="4"/>
  <c r="AC85" i="4"/>
  <c r="AB85" i="4"/>
  <c r="N85" i="4"/>
  <c r="AO70" i="4"/>
  <c r="AN70" i="4"/>
  <c r="AM70" i="4"/>
  <c r="AL70" i="4"/>
  <c r="AK70" i="4"/>
  <c r="AJ70" i="4"/>
  <c r="AI70" i="4"/>
  <c r="AH70" i="4"/>
  <c r="AG70" i="4"/>
  <c r="AF70" i="4"/>
  <c r="AE70" i="4"/>
  <c r="AD70" i="4"/>
  <c r="AC70" i="4"/>
  <c r="AB70" i="4"/>
  <c r="N70" i="4"/>
  <c r="AB69" i="4"/>
  <c r="N69" i="4"/>
  <c r="AO68" i="4"/>
  <c r="AN68" i="4"/>
  <c r="AM68" i="4"/>
  <c r="AL68" i="4"/>
  <c r="AK68" i="4"/>
  <c r="AJ68" i="4"/>
  <c r="AI68" i="4"/>
  <c r="AH68" i="4"/>
  <c r="AG68" i="4"/>
  <c r="AF68" i="4"/>
  <c r="AE68" i="4"/>
  <c r="AD68" i="4"/>
  <c r="AC68" i="4"/>
  <c r="AB68" i="4"/>
  <c r="N68" i="4"/>
  <c r="AB67" i="4"/>
  <c r="N67" i="4"/>
  <c r="AO66" i="4"/>
  <c r="AN66" i="4"/>
  <c r="AM66" i="4"/>
  <c r="AL66" i="4"/>
  <c r="AK66" i="4"/>
  <c r="AJ66" i="4"/>
  <c r="AI66" i="4"/>
  <c r="AH66" i="4"/>
  <c r="AG66" i="4"/>
  <c r="AF66" i="4"/>
  <c r="AE66" i="4"/>
  <c r="AD66" i="4"/>
  <c r="AC66" i="4"/>
  <c r="AB66" i="4"/>
  <c r="N66" i="4"/>
  <c r="AO51" i="4"/>
  <c r="AN51" i="4"/>
  <c r="AM51" i="4"/>
  <c r="AL51" i="4"/>
  <c r="AK51" i="4"/>
  <c r="AJ51" i="4"/>
  <c r="AI51" i="4"/>
  <c r="AH51" i="4"/>
  <c r="AG51" i="4"/>
  <c r="AF51" i="4"/>
  <c r="AE51" i="4"/>
  <c r="AD51" i="4"/>
  <c r="AC51" i="4"/>
  <c r="AB51" i="4"/>
  <c r="N51" i="4"/>
  <c r="AO50" i="4"/>
  <c r="AN50" i="4"/>
  <c r="AM50" i="4"/>
  <c r="AL50" i="4"/>
  <c r="AK50" i="4"/>
  <c r="AJ50" i="4"/>
  <c r="AI50" i="4"/>
  <c r="AH50" i="4"/>
  <c r="AG50" i="4"/>
  <c r="AF50" i="4"/>
  <c r="AE50" i="4"/>
  <c r="AD50" i="4"/>
  <c r="AC50" i="4"/>
  <c r="AB50" i="4"/>
  <c r="N50" i="4"/>
  <c r="AB49" i="4"/>
  <c r="N49" i="4"/>
  <c r="AO48" i="4"/>
  <c r="AN48" i="4"/>
  <c r="AM48" i="4"/>
  <c r="AL48" i="4"/>
  <c r="AK48" i="4"/>
  <c r="AJ48" i="4"/>
  <c r="AI48" i="4"/>
  <c r="AH48" i="4"/>
  <c r="AG48" i="4"/>
  <c r="AF48" i="4"/>
  <c r="AE48" i="4"/>
  <c r="AD48" i="4"/>
  <c r="AC48" i="4"/>
  <c r="AB48" i="4"/>
  <c r="N48" i="4"/>
  <c r="AB47" i="4"/>
  <c r="N47" i="4"/>
  <c r="AO46" i="4"/>
  <c r="AN46" i="4"/>
  <c r="AM46" i="4"/>
  <c r="AL46" i="4"/>
  <c r="AK46" i="4"/>
  <c r="AJ46" i="4"/>
  <c r="AI46" i="4"/>
  <c r="AH46" i="4"/>
  <c r="AG46" i="4"/>
  <c r="AF46" i="4"/>
  <c r="AE46" i="4"/>
  <c r="AD46" i="4"/>
  <c r="AC46" i="4"/>
  <c r="AB46" i="4"/>
  <c r="N46" i="4"/>
  <c r="AO31" i="4"/>
  <c r="AN31" i="4"/>
  <c r="AM31" i="4"/>
  <c r="AL31" i="4"/>
  <c r="AK31" i="4"/>
  <c r="AJ31" i="4"/>
  <c r="AI31" i="4"/>
  <c r="AH31" i="4"/>
  <c r="AG31" i="4"/>
  <c r="AF31" i="4"/>
  <c r="AE31" i="4"/>
  <c r="AD31" i="4"/>
  <c r="AC31" i="4"/>
  <c r="AB31" i="4"/>
  <c r="N31" i="4"/>
  <c r="AO30" i="4"/>
  <c r="AN30" i="4"/>
  <c r="AM30" i="4"/>
  <c r="AL30" i="4"/>
  <c r="AK30" i="4"/>
  <c r="AJ30" i="4"/>
  <c r="AI30" i="4"/>
  <c r="AH30" i="4"/>
  <c r="AG30" i="4"/>
  <c r="AF30" i="4"/>
  <c r="AE30" i="4"/>
  <c r="AD30" i="4"/>
  <c r="AC30" i="4"/>
  <c r="AB30" i="4"/>
  <c r="N30" i="4"/>
  <c r="AB29" i="4"/>
  <c r="N29" i="4"/>
  <c r="AO28" i="4"/>
  <c r="AN28" i="4"/>
  <c r="AM28" i="4"/>
  <c r="AL28" i="4"/>
  <c r="AK28" i="4"/>
  <c r="AJ28" i="4"/>
  <c r="AI28" i="4"/>
  <c r="AH28" i="4"/>
  <c r="AG28" i="4"/>
  <c r="AF28" i="4"/>
  <c r="AE28" i="4"/>
  <c r="AD28" i="4"/>
  <c r="AC28" i="4"/>
  <c r="AB28" i="4"/>
  <c r="N28" i="4"/>
  <c r="AB27" i="4"/>
  <c r="N27" i="4"/>
  <c r="AO26" i="4"/>
  <c r="AN26" i="4"/>
  <c r="AM26" i="4"/>
  <c r="AL26" i="4"/>
  <c r="AK26" i="4"/>
  <c r="AJ26" i="4"/>
  <c r="AI26" i="4"/>
  <c r="AH26" i="4"/>
  <c r="AG26" i="4"/>
  <c r="AF26" i="4"/>
  <c r="AE26" i="4"/>
  <c r="AD26" i="4"/>
  <c r="AC26" i="4"/>
  <c r="AB26" i="4"/>
  <c r="N26" i="4"/>
  <c r="AO11" i="4"/>
  <c r="AN11" i="4"/>
  <c r="AM11" i="4"/>
  <c r="AL11" i="4"/>
  <c r="AK11" i="4"/>
  <c r="AJ11" i="4"/>
  <c r="AI11" i="4"/>
  <c r="AH11" i="4"/>
  <c r="AG11" i="4"/>
  <c r="AF11" i="4"/>
  <c r="AE11" i="4"/>
  <c r="AD11" i="4"/>
  <c r="AC11" i="4"/>
  <c r="AB11" i="4"/>
  <c r="N11" i="4"/>
  <c r="AO10" i="4"/>
  <c r="AN10" i="4"/>
  <c r="AM10" i="4"/>
  <c r="AL10" i="4"/>
  <c r="AK10" i="4"/>
  <c r="AJ10" i="4"/>
  <c r="AI10" i="4"/>
  <c r="AH10" i="4"/>
  <c r="AG10" i="4"/>
  <c r="AF10" i="4"/>
  <c r="AE10" i="4"/>
  <c r="AD10" i="4"/>
  <c r="AC10" i="4"/>
  <c r="AB10" i="4"/>
  <c r="N10" i="4"/>
  <c r="AB9" i="4"/>
  <c r="N9" i="4"/>
  <c r="AO8" i="4"/>
  <c r="AN8" i="4"/>
  <c r="AM8" i="4"/>
  <c r="AL8" i="4"/>
  <c r="AK8" i="4"/>
  <c r="AJ8" i="4"/>
  <c r="AI8" i="4"/>
  <c r="AH8" i="4"/>
  <c r="AG8" i="4"/>
  <c r="AF8" i="4"/>
  <c r="AE8" i="4"/>
  <c r="AD8" i="4"/>
  <c r="AC8" i="4"/>
  <c r="AB8" i="4"/>
  <c r="N8" i="4"/>
  <c r="AB7" i="4"/>
  <c r="N7" i="4"/>
  <c r="AO6" i="4"/>
  <c r="AN6" i="4"/>
  <c r="AM6" i="4"/>
  <c r="AL6" i="4"/>
  <c r="AK6" i="4"/>
  <c r="AJ6" i="4"/>
  <c r="AI6" i="4"/>
  <c r="AH6" i="4"/>
  <c r="AG6" i="4"/>
  <c r="AF6" i="4"/>
  <c r="AE6" i="4"/>
  <c r="AD6" i="4"/>
  <c r="AC6" i="4"/>
  <c r="AB6" i="4"/>
  <c r="N6" i="4"/>
  <c r="AO193" i="3"/>
  <c r="AN193" i="3"/>
  <c r="AM193" i="3"/>
  <c r="AL193" i="3"/>
  <c r="AK193" i="3"/>
  <c r="AJ193" i="3"/>
  <c r="AI193" i="3"/>
  <c r="AH193" i="3"/>
  <c r="AG193" i="3"/>
  <c r="AF193" i="3"/>
  <c r="AE193" i="3"/>
  <c r="AD193" i="3"/>
  <c r="AC193" i="3"/>
  <c r="AB193" i="3"/>
  <c r="N193" i="3"/>
  <c r="AO191" i="3"/>
  <c r="AN191" i="3"/>
  <c r="AM191" i="3"/>
  <c r="AL191" i="3"/>
  <c r="AK191" i="3"/>
  <c r="AJ191" i="3"/>
  <c r="AI191" i="3"/>
  <c r="AH191" i="3"/>
  <c r="AG191" i="3"/>
  <c r="AF191" i="3"/>
  <c r="AE191" i="3"/>
  <c r="AD191" i="3"/>
  <c r="AC191" i="3"/>
  <c r="AB191" i="3"/>
  <c r="N191" i="3"/>
  <c r="AO189" i="3"/>
  <c r="AN189" i="3"/>
  <c r="AM189" i="3"/>
  <c r="AL189" i="3"/>
  <c r="AK189" i="3"/>
  <c r="AJ189" i="3"/>
  <c r="AI189" i="3"/>
  <c r="AH189" i="3"/>
  <c r="AG189" i="3"/>
  <c r="AF189" i="3"/>
  <c r="AE189" i="3"/>
  <c r="AD189" i="3"/>
  <c r="AC189" i="3"/>
  <c r="AB189" i="3"/>
  <c r="N189" i="3"/>
  <c r="AO173" i="3"/>
  <c r="AN173" i="3"/>
  <c r="AM173" i="3"/>
  <c r="AL173" i="3"/>
  <c r="AK173" i="3"/>
  <c r="AJ173" i="3"/>
  <c r="AI173" i="3"/>
  <c r="AH173" i="3"/>
  <c r="AG173" i="3"/>
  <c r="AF173" i="3"/>
  <c r="AE173" i="3"/>
  <c r="AD173" i="3"/>
  <c r="AC173" i="3"/>
  <c r="AB173" i="3"/>
  <c r="N173" i="3"/>
  <c r="AO171" i="3"/>
  <c r="AN171" i="3"/>
  <c r="AM171" i="3"/>
  <c r="AL171" i="3"/>
  <c r="AK171" i="3"/>
  <c r="AJ171" i="3"/>
  <c r="AI171" i="3"/>
  <c r="AH171" i="3"/>
  <c r="AG171" i="3"/>
  <c r="AF171" i="3"/>
  <c r="AE171" i="3"/>
  <c r="AD171" i="3"/>
  <c r="AC171" i="3"/>
  <c r="AB171" i="3"/>
  <c r="N171" i="3"/>
  <c r="AO169" i="3"/>
  <c r="AN169" i="3"/>
  <c r="AM169" i="3"/>
  <c r="AL169" i="3"/>
  <c r="AK169" i="3"/>
  <c r="AJ169" i="3"/>
  <c r="AI169" i="3"/>
  <c r="AH169" i="3"/>
  <c r="AG169" i="3"/>
  <c r="AF169" i="3"/>
  <c r="AE169" i="3"/>
  <c r="AD169" i="3"/>
  <c r="AC169" i="3"/>
  <c r="AB169" i="3"/>
  <c r="N169" i="3"/>
  <c r="AO153" i="3"/>
  <c r="AN153" i="3"/>
  <c r="AM153" i="3"/>
  <c r="AL153" i="3"/>
  <c r="AK153" i="3"/>
  <c r="AJ153" i="3"/>
  <c r="AI153" i="3"/>
  <c r="AH153" i="3"/>
  <c r="AG153" i="3"/>
  <c r="AF153" i="3"/>
  <c r="AE153" i="3"/>
  <c r="AD153" i="3"/>
  <c r="AC153" i="3"/>
  <c r="AB153" i="3"/>
  <c r="N153" i="3"/>
  <c r="AB151" i="3"/>
  <c r="N151" i="3"/>
  <c r="AO149" i="3"/>
  <c r="AN149" i="3"/>
  <c r="AM149" i="3"/>
  <c r="AL149" i="3"/>
  <c r="AK149" i="3"/>
  <c r="AJ149" i="3"/>
  <c r="AI149" i="3"/>
  <c r="AH149" i="3"/>
  <c r="AG149" i="3"/>
  <c r="AF149" i="3"/>
  <c r="AE149" i="3"/>
  <c r="AD149" i="3"/>
  <c r="AC149" i="3"/>
  <c r="AB149" i="3"/>
  <c r="N149" i="3"/>
  <c r="AO133" i="3"/>
  <c r="AN133" i="3"/>
  <c r="AM133" i="3"/>
  <c r="AL133" i="3"/>
  <c r="AK133" i="3"/>
  <c r="AJ133" i="3"/>
  <c r="AI133" i="3"/>
  <c r="AH133" i="3"/>
  <c r="AG133" i="3"/>
  <c r="AF133" i="3"/>
  <c r="AE133" i="3"/>
  <c r="AD133" i="3"/>
  <c r="AC133" i="3"/>
  <c r="AB133" i="3"/>
  <c r="N133" i="3"/>
  <c r="AO131" i="3"/>
  <c r="AN131" i="3"/>
  <c r="AM131" i="3"/>
  <c r="AL131" i="3"/>
  <c r="AK131" i="3"/>
  <c r="AJ131" i="3"/>
  <c r="AI131" i="3"/>
  <c r="AH131" i="3"/>
  <c r="AG131" i="3"/>
  <c r="AF131" i="3"/>
  <c r="AE131" i="3"/>
  <c r="AD131" i="3"/>
  <c r="AC131" i="3"/>
  <c r="AB131" i="3"/>
  <c r="N131" i="3"/>
  <c r="AO129" i="3"/>
  <c r="AN129" i="3"/>
  <c r="AM129" i="3"/>
  <c r="AL129" i="3"/>
  <c r="AK129" i="3"/>
  <c r="AJ129" i="3"/>
  <c r="AI129" i="3"/>
  <c r="AH129" i="3"/>
  <c r="AG129" i="3"/>
  <c r="AF129" i="3"/>
  <c r="AE129" i="3"/>
  <c r="AD129" i="3"/>
  <c r="AC129" i="3"/>
  <c r="AB129" i="3"/>
  <c r="N129" i="3"/>
  <c r="AO113" i="3"/>
  <c r="AN113" i="3"/>
  <c r="AM113" i="3"/>
  <c r="AL113" i="3"/>
  <c r="AK113" i="3"/>
  <c r="AJ113" i="3"/>
  <c r="AI113" i="3"/>
  <c r="AH113" i="3"/>
  <c r="AG113" i="3"/>
  <c r="AF113" i="3"/>
  <c r="AE113" i="3"/>
  <c r="AD113" i="3"/>
  <c r="AC113" i="3"/>
  <c r="AB113" i="3"/>
  <c r="N113" i="3"/>
  <c r="AO111" i="3"/>
  <c r="AN111" i="3"/>
  <c r="AM111" i="3"/>
  <c r="AL111" i="3"/>
  <c r="AK111" i="3"/>
  <c r="AJ111" i="3"/>
  <c r="AI111" i="3"/>
  <c r="AH111" i="3"/>
  <c r="AG111" i="3"/>
  <c r="AF111" i="3"/>
  <c r="AE111" i="3"/>
  <c r="AD111" i="3"/>
  <c r="AC111" i="3"/>
  <c r="AB111" i="3"/>
  <c r="N111" i="3"/>
  <c r="AO109" i="3"/>
  <c r="AN109" i="3"/>
  <c r="AM109" i="3"/>
  <c r="AL109" i="3"/>
  <c r="AK109" i="3"/>
  <c r="AJ109" i="3"/>
  <c r="AI109" i="3"/>
  <c r="AH109" i="3"/>
  <c r="AG109" i="3"/>
  <c r="AF109" i="3"/>
  <c r="AE109" i="3"/>
  <c r="AD109" i="3"/>
  <c r="AC109" i="3"/>
  <c r="AB109" i="3"/>
  <c r="N109" i="3"/>
  <c r="AO93" i="3"/>
  <c r="AN93" i="3"/>
  <c r="AM93" i="3"/>
  <c r="AL93" i="3"/>
  <c r="AK93" i="3"/>
  <c r="AJ93" i="3"/>
  <c r="AI93" i="3"/>
  <c r="AH93" i="3"/>
  <c r="AG93" i="3"/>
  <c r="AF93" i="3"/>
  <c r="AE93" i="3"/>
  <c r="AD93" i="3"/>
  <c r="AC93" i="3"/>
  <c r="AB93" i="3"/>
  <c r="N93" i="3"/>
  <c r="AO91" i="3"/>
  <c r="AN91" i="3"/>
  <c r="AM91" i="3"/>
  <c r="AL91" i="3"/>
  <c r="AK91" i="3"/>
  <c r="AJ91" i="3"/>
  <c r="AI91" i="3"/>
  <c r="AH91" i="3"/>
  <c r="AG91" i="3"/>
  <c r="AF91" i="3"/>
  <c r="AE91" i="3"/>
  <c r="AD91" i="3"/>
  <c r="AC91" i="3"/>
  <c r="AB91" i="3"/>
  <c r="N91" i="3"/>
  <c r="AO89" i="3"/>
  <c r="AN89" i="3"/>
  <c r="AM89" i="3"/>
  <c r="AL89" i="3"/>
  <c r="AK89" i="3"/>
  <c r="AJ89" i="3"/>
  <c r="AI89" i="3"/>
  <c r="AH89" i="3"/>
  <c r="AG89" i="3"/>
  <c r="AF89" i="3"/>
  <c r="AE89" i="3"/>
  <c r="AD89" i="3"/>
  <c r="AC89" i="3"/>
  <c r="AB89" i="3"/>
  <c r="N89" i="3"/>
  <c r="AO73" i="3"/>
  <c r="AN73" i="3"/>
  <c r="AM73" i="3"/>
  <c r="AL73" i="3"/>
  <c r="AK73" i="3"/>
  <c r="AJ73" i="3"/>
  <c r="AI73" i="3"/>
  <c r="AH73" i="3"/>
  <c r="AG73" i="3"/>
  <c r="AF73" i="3"/>
  <c r="AE73" i="3"/>
  <c r="AD73" i="3"/>
  <c r="AC73" i="3"/>
  <c r="AB73" i="3"/>
  <c r="N73" i="3"/>
  <c r="AO71" i="3"/>
  <c r="AN71" i="3"/>
  <c r="AM71" i="3"/>
  <c r="AL71" i="3"/>
  <c r="AK71" i="3"/>
  <c r="AJ71" i="3"/>
  <c r="AI71" i="3"/>
  <c r="AH71" i="3"/>
  <c r="AG71" i="3"/>
  <c r="AF71" i="3"/>
  <c r="AE71" i="3"/>
  <c r="AD71" i="3"/>
  <c r="AC71" i="3"/>
  <c r="AB71" i="3"/>
  <c r="N71" i="3"/>
  <c r="AO69" i="3"/>
  <c r="AN69" i="3"/>
  <c r="AM69" i="3"/>
  <c r="AL69" i="3"/>
  <c r="AK69" i="3"/>
  <c r="AJ69" i="3"/>
  <c r="AI69" i="3"/>
  <c r="AH69" i="3"/>
  <c r="AG69" i="3"/>
  <c r="AF69" i="3"/>
  <c r="AE69" i="3"/>
  <c r="AD69" i="3"/>
  <c r="AC69" i="3"/>
  <c r="AB69" i="3"/>
  <c r="N69" i="3"/>
  <c r="AO53" i="3"/>
  <c r="AN53" i="3"/>
  <c r="AM53" i="3"/>
  <c r="AL53" i="3"/>
  <c r="AK53" i="3"/>
  <c r="AJ53" i="3"/>
  <c r="AI53" i="3"/>
  <c r="AH53" i="3"/>
  <c r="AG53" i="3"/>
  <c r="AF53" i="3"/>
  <c r="AE53" i="3"/>
  <c r="AD53" i="3"/>
  <c r="AC53" i="3"/>
  <c r="AB53" i="3"/>
  <c r="N53" i="3"/>
  <c r="AO52" i="3"/>
  <c r="AN52" i="3"/>
  <c r="AM52" i="3"/>
  <c r="AL52" i="3"/>
  <c r="AK52" i="3"/>
  <c r="AJ52" i="3"/>
  <c r="AI52" i="3"/>
  <c r="AH52" i="3"/>
  <c r="AG52" i="3"/>
  <c r="AF52" i="3"/>
  <c r="AE52" i="3"/>
  <c r="AD52" i="3"/>
  <c r="AC52" i="3"/>
  <c r="AB52" i="3"/>
  <c r="N52" i="3"/>
  <c r="AC50" i="3"/>
  <c r="AO48" i="3"/>
  <c r="AN48" i="3"/>
  <c r="AM48" i="3"/>
  <c r="AL48" i="3"/>
  <c r="AK48" i="3"/>
  <c r="AJ48" i="3"/>
  <c r="AI48" i="3"/>
  <c r="AH48" i="3"/>
  <c r="AG48" i="3"/>
  <c r="AF48" i="3"/>
  <c r="AE48" i="3"/>
  <c r="AD48" i="3"/>
  <c r="AC48" i="3"/>
  <c r="AB48" i="3"/>
  <c r="N48" i="3"/>
  <c r="AO32" i="3"/>
  <c r="AN32" i="3"/>
  <c r="AM32" i="3"/>
  <c r="AL32" i="3"/>
  <c r="AK32" i="3"/>
  <c r="AJ32" i="3"/>
  <c r="AI32" i="3"/>
  <c r="AH32" i="3"/>
  <c r="AG32" i="3"/>
  <c r="AF32" i="3"/>
  <c r="AE32" i="3"/>
  <c r="AD32" i="3"/>
  <c r="AC32" i="3"/>
  <c r="AB32" i="3"/>
  <c r="N32" i="3"/>
  <c r="AO29" i="3"/>
  <c r="AN29" i="3"/>
  <c r="AM29" i="3"/>
  <c r="AL29" i="3"/>
  <c r="AK29" i="3"/>
  <c r="AJ29" i="3"/>
  <c r="AI29" i="3"/>
  <c r="AH29" i="3"/>
  <c r="AG29" i="3"/>
  <c r="AF29" i="3"/>
  <c r="AE29" i="3"/>
  <c r="AD29" i="3"/>
  <c r="AC29" i="3"/>
  <c r="AB29" i="3"/>
  <c r="N29" i="3"/>
  <c r="AO27" i="3"/>
  <c r="AN27" i="3"/>
  <c r="AM27" i="3"/>
  <c r="AL27" i="3"/>
  <c r="AK27" i="3"/>
  <c r="AJ27" i="3"/>
  <c r="AI27" i="3"/>
  <c r="AH27" i="3"/>
  <c r="AG27" i="3"/>
  <c r="AF27" i="3"/>
  <c r="AE27" i="3"/>
  <c r="AD27" i="3"/>
  <c r="AC27" i="3"/>
  <c r="AB27" i="3"/>
  <c r="N27" i="3"/>
  <c r="AO11" i="3"/>
  <c r="AN11" i="3"/>
  <c r="AM11" i="3"/>
  <c r="AL11" i="3"/>
  <c r="AK11" i="3"/>
  <c r="AJ11" i="3"/>
  <c r="AI11" i="3"/>
  <c r="AH11" i="3"/>
  <c r="AG11" i="3"/>
  <c r="AF11" i="3"/>
  <c r="AE11" i="3"/>
  <c r="AD11" i="3"/>
  <c r="AC11" i="3"/>
  <c r="AB11" i="3"/>
  <c r="N11" i="3"/>
  <c r="AO10" i="3"/>
  <c r="AN10" i="3"/>
  <c r="AM10" i="3"/>
  <c r="AL10" i="3"/>
  <c r="AK10" i="3"/>
  <c r="AJ10" i="3"/>
  <c r="AI10" i="3"/>
  <c r="AH10" i="3"/>
  <c r="AG10" i="3"/>
  <c r="AF10" i="3"/>
  <c r="AE10" i="3"/>
  <c r="AD10" i="3"/>
  <c r="AC10" i="3"/>
  <c r="AB10" i="3"/>
  <c r="N10" i="3"/>
  <c r="AO8" i="3"/>
  <c r="AN8" i="3"/>
  <c r="AM8" i="3"/>
  <c r="AL8" i="3"/>
  <c r="AK8" i="3"/>
  <c r="AJ8" i="3"/>
  <c r="AI8" i="3"/>
  <c r="AH8" i="3"/>
  <c r="AG8" i="3"/>
  <c r="AF8" i="3"/>
  <c r="AE8" i="3"/>
  <c r="AD8" i="3"/>
  <c r="AC8" i="3"/>
  <c r="AB8" i="3"/>
  <c r="N8" i="3"/>
  <c r="AO6" i="3"/>
  <c r="AN6" i="3"/>
  <c r="AM6" i="3"/>
  <c r="AL6" i="3"/>
  <c r="AK6" i="3"/>
  <c r="AJ6" i="3"/>
  <c r="AI6" i="3"/>
  <c r="AH6" i="3"/>
  <c r="AG6" i="3"/>
  <c r="AF6" i="3"/>
  <c r="AE6" i="3"/>
  <c r="AD6" i="3"/>
  <c r="AB6" i="3"/>
  <c r="N6" i="3"/>
</calcChain>
</file>

<file path=xl/sharedStrings.xml><?xml version="1.0" encoding="utf-8"?>
<sst xmlns="http://schemas.openxmlformats.org/spreadsheetml/2006/main" count="6559" uniqueCount="272">
  <si>
    <t>• Page Web de ressources sur la COVID-19</t>
  </si>
  <si>
    <t>Contactez-nous</t>
  </si>
  <si>
    <t>Renseignements sur les données :</t>
  </si>
  <si>
    <t>rapportsante@icis.ca</t>
  </si>
  <si>
    <t>Pour obtenir des données plus détaillées, utilisez le programme de demande de données de l’ICIS :</t>
  </si>
  <si>
    <t>Accès aux données</t>
  </si>
  <si>
    <t>Demandes des médias :</t>
  </si>
  <si>
    <t>media@icis.ca</t>
  </si>
  <si>
    <t>Médias sociaux :</t>
  </si>
  <si>
    <t>Comment citer ce document</t>
  </si>
  <si>
    <t>Fin de l’onglet</t>
  </si>
  <si>
    <t>Avis aux lecteurs</t>
  </si>
  <si>
    <t>Résumé</t>
  </si>
  <si>
    <t>Cet onglet contient des renseignements concernant les données provisoires et les données sur les services dispensés par les médecins.</t>
  </si>
  <si>
    <t>Données provisoires</t>
  </si>
  <si>
    <t>Que faut-il savoir sur l’utilisation de données provisoires?</t>
  </si>
  <si>
    <t>Les données provisoires peuvent changer</t>
  </si>
  <si>
    <t>Les données provisoires peuvent être incomplètes</t>
  </si>
  <si>
    <t>La COVID-19 et les données provisoires</t>
  </si>
  <si>
    <t>Services dispensés par les médecins</t>
  </si>
  <si>
    <t>L’ICIS ne préconise pas les comparaisons interprovinciales parce que les données sommaires présentées ici n’ont pas été ajustées en fonction des différences interprovinciales dans la facturation.</t>
  </si>
  <si>
    <t>Critères d’exclusion</t>
  </si>
  <si>
    <t>Retour à la table des matières</t>
  </si>
  <si>
    <t>Consultations et visites</t>
  </si>
  <si>
    <t>Consultations et visites : proportion en virtuel</t>
  </si>
  <si>
    <t>Psychothérapie</t>
  </si>
  <si>
    <t>Psychothérapie : proportion en virtuel</t>
  </si>
  <si>
    <t>Accouchements</t>
  </si>
  <si>
    <t>Interventions</t>
  </si>
  <si>
    <t>Remarques</t>
  </si>
  <si>
    <t xml:space="preserve">s.o. : sans objet. </t>
  </si>
  <si>
    <t>En raison des limites des données, les services offerts virtuellement n’ont pas pu être distingués explicitement.</t>
  </si>
  <si>
    <t>Source</t>
  </si>
  <si>
    <t>Table des matières</t>
  </si>
  <si>
    <t>Renseignements supplémentaires</t>
  </si>
  <si>
    <t>Groupe de services des médecins de famille</t>
  </si>
  <si>
    <t>Utilisateurs d’un lecteur d’écran : Ce fichier Excel contient 9 onglets, dont la présente page titre. L’avis aux lecteurs se trouve à l’onglet 2, la table des matières à l’onglet 3 et les tableaux de données aux onglets 4 à 9.</t>
  </si>
  <si>
    <t>À moins d’indication contraire, les données utilisées proviennent des provinces et territoires du Canada.</t>
  </si>
  <si>
    <t>L’ICIS sur Twitter</t>
  </si>
  <si>
    <t>L’ICIS sur Facebook</t>
  </si>
  <si>
    <t>L’ICIS sur LinkedIn</t>
  </si>
  <si>
    <t>L’ICIS sur Instagram</t>
  </si>
  <si>
    <t>L’ICIS sur YouTube</t>
  </si>
  <si>
    <t>Tous les sommaires reposent sur les demandes de remboursement que les médecins ont présentées au ministère de la Santé selon un mode de facturation à l’acte ou de facturation pro forma pour des services assurés au titre du régime provincial d’assurance maladie.</t>
  </si>
  <si>
    <t>Codes de facturation des soins virtuels créés en réponse à la pandémie</t>
  </si>
  <si>
    <t>D’après les paiements directs bruts. Les données sur la facturation réciproque ne sont pas incluses.</t>
  </si>
  <si>
    <t>s.o.</t>
  </si>
  <si>
    <t>Groupes de services des médecins spécialistes</t>
  </si>
  <si>
    <t>Groupes de services des chirurgiens spécialisés</t>
  </si>
  <si>
    <r>
      <rPr>
        <sz val="9"/>
        <rFont val="Arial"/>
        <family val="2"/>
      </rPr>
      <t>Consultez le document</t>
    </r>
    <r>
      <rPr>
        <sz val="9"/>
        <color rgb="FF0070C0"/>
        <rFont val="Arial"/>
        <family val="2"/>
      </rPr>
      <t xml:space="preserve"> </t>
    </r>
    <r>
      <rPr>
        <i/>
        <u/>
        <sz val="9"/>
        <color rgb="FF0070C0"/>
        <rFont val="Arial"/>
        <family val="2"/>
      </rPr>
      <t>Base de données nationale sur les médecins : publication des données, 2019-2020 — notes méthodologiques</t>
    </r>
    <r>
      <rPr>
        <sz val="9"/>
        <color rgb="FF0070C0"/>
        <rFont val="Arial"/>
        <family val="2"/>
      </rPr>
      <t xml:space="preserve"> </t>
    </r>
    <r>
      <rPr>
        <sz val="9"/>
        <rFont val="Arial"/>
        <family val="2"/>
      </rPr>
      <t>pour en savoir plus sur les groupes de spécialités des médecins.</t>
    </r>
  </si>
  <si>
    <t>Autre ressource</t>
  </si>
  <si>
    <t>L’Institut canadien d’information sur la santé (ICIS) présente ces données pour faciliter vos recherches et vos analyses. Les tableaux contiennent de l’information générale sur les services facturés par les médecins pour 2 périodes : avant la pandémie (janvier à décembre 2019) et pendant la pandémie (mars 2020 à juin 2021). Cette information peut aider à comprendre l’incidence de la COVID-19 sur les services dispensés par les médecins.</t>
  </si>
  <si>
    <t>Bien que les données provisoires soient plus actuelles que celles d’un exercice clos, elles ne sont pas nécessairement complètes ou peuvent présenter d’autres problèmes de qualité. Par exemple, le calendrier de soumission des données peut varier au sein des autorités compétentes ou d’une autorité à l’autre. Certaines bases de données, comme la Base de données sur les congés des patients (BDCP), ont une date de clôture définitive après laquelle aucun changement n’est accepté, mais d’autres, comme le Système d’information sur les soins de longue durée (SISLD), demeurent ouvertes et acceptent des soumissions de données après la date d’échéance. Ce compromis en matière de qualité doit donc être pris en compte lors de l’utilisation des données provisoires, puisque les données peuvent changer et être incomplètes.</t>
  </si>
  <si>
    <t>• report de la soumission des données ou soumission de données incomplètes provenant de secteurs sous pression, de secteurs dont les ressources sont réaffectées temporairement ou d’établissements dont les flux de données existants sont modifiés (c-.à-d. perturbations imprévues);</t>
  </si>
  <si>
    <t>Qu’entend-on par « données provisoires »?</t>
  </si>
  <si>
    <t>Nombre de services, pendant la pandémie</t>
  </si>
  <si>
    <t xml:space="preserve">
Mars 2020
Nombre de services, pendant la pandémie</t>
  </si>
  <si>
    <t>Variation en pourcentage, avant la pandémie vs pendant la pandémie</t>
  </si>
  <si>
    <t>d.n.d.</t>
  </si>
  <si>
    <t>Exclut les spécialistes en imagerie diagnostique, les spécialistes de laboratoire, les services d’imagerie et de laboratoire, et les services d’anesthésie.</t>
  </si>
  <si>
    <t xml:space="preserve">
Mars 2019 à mars 2020
Variation en pourcentage, avant la pandémie vs pendant la pandémie</t>
  </si>
  <si>
    <t xml:space="preserve">
Avril 2019 à avril 2020
Variation en pourcentage, avant la pandémie vs pendant la pandémie</t>
  </si>
  <si>
    <t xml:space="preserve">
Mai 2019 à mai 2020
Variation en pourcentage, avant la pandémie vs pendant la pandémie</t>
  </si>
  <si>
    <t xml:space="preserve">
Juin 2019 à juin 2020
Variation en pourcentage, avant la pandémie vs pendant la pandémie</t>
  </si>
  <si>
    <t xml:space="preserve">
Juillet 2019 à juillet 2020
Variation en pourcentage, avant la pandémie vs pendant la pandémie</t>
  </si>
  <si>
    <t xml:space="preserve">
Août 2019 à août 2020
Variation en pourcentage, avant la pandémie vs pendant la pandémie</t>
  </si>
  <si>
    <t xml:space="preserve">
Septembre 2019 à septembre 2020
Variation en pourcentage, avant la pandémie vs pendant la pandémie</t>
  </si>
  <si>
    <t xml:space="preserve">
Octobre 2019 à octobre 2020
Variation en pourcentage, avant la pandémie vs pendant la pandémie</t>
  </si>
  <si>
    <t xml:space="preserve">
Novembre 2019 à novembre 2020
Variation en pourcentage, avant la pandémie vs pendant la pandémie</t>
  </si>
  <si>
    <t xml:space="preserve">
Décembre 2019 à décembre 2020
Variation en pourcentage, avant la pandémie vs pendant la pandémie</t>
  </si>
  <si>
    <t xml:space="preserve">
Janvier 2019 à janvier 2021
Variation en pourcentage, avant la pandémie vs pendant la pandémie</t>
  </si>
  <si>
    <t xml:space="preserve">
Février 2019 à février 2021
Variation en pourcentage, avant la pandémie vs pendant la pandémie</t>
  </si>
  <si>
    <t xml:space="preserve">
Mars 2019 à mars 2021
Variation en pourcentage, avant la pandémie vs pendant la pandémie</t>
  </si>
  <si>
    <t>Tableau 1A  Nombre de services dispensés par les médecins de famille, Nouvelle-Écosse, avant la pandémie (janvier à décembre 2019) et pendant la pandémie (mars 2020 à mars 2021)</t>
  </si>
  <si>
    <t>Tableau 1D  Nombre de services dispensés par les médecins de famille à des hommes, Nouvelle-Écosse, avant la pandémie (janvier à décembre 2019) et pendant la pandémie (mars 2020 à mars 2021)</t>
  </si>
  <si>
    <t>Tableau 2A  Nombre de services dispensés par les médecins de famille, Ontario, avant la pandémie (janvier à décembre 2019) et pendant la pandémie (mars 2020 à mars 2021)</t>
  </si>
  <si>
    <t>Tableau 2B  Nombre de services dispensés par les médecins spécialistes, Ontario, avant la pandémie (janvier à décembre 2019) et pendant la pandémie (mars 2020 à mars 2021)</t>
  </si>
  <si>
    <t>Tableau 2C  Nombre de services dispensés par les chirurgiens spécialisés, Ontario, avant la pandémie (janvier à décembre 2019) et pendant la pandémie (mars 2020 à mars 2021)</t>
  </si>
  <si>
    <t>Tableau 2D  Nombre de services dispensés par les médecins de famille à des hommes, Ontario, avant la pandémie (janvier à décembre 2019) et pendant la pandémie (mars 2020 à mars 2021)</t>
  </si>
  <si>
    <t>Tableau 2E  Nombre de services dispensés par les médecins de famille à des femmes, Ontario, avant la pandémie (janvier à décembre 2019) et pendant la pandémie (mars 2020 à mars 2021)</t>
  </si>
  <si>
    <t>Tableau 2F  Nombre de services dispensés par les médecins de famille à des résidents d’une région urbaine, Ontario, avant la pandémie (janvier à décembre 2019) et pendant la pandémie (mars 2020 à mars 2021)</t>
  </si>
  <si>
    <t>Tableau 2G  Nombre de services dispensés par les médecins de famille à des résidents d’une région rurale, Ontario, avant la pandémie (janvier à décembre 2019) et pendant la pandémie (mars 2020 à mars 2021)</t>
  </si>
  <si>
    <t>Tableau 2I  Nombre de services dispensés par les médecins de famille à des patients de 18 à 64 ans, Ontario, avant la pandémie (janvier à décembre 2019) et pendant la pandémie (mars 2020 à mars 2021)</t>
  </si>
  <si>
    <t>Tableau 2J  Nombre de services dispensés par les médecins de famille à des patients de 65 ans et plus, Ontario, avant la pandémie (janvier à décembre 2019) et pendant la pandémie (mars 2020 à mars 2021)</t>
  </si>
  <si>
    <t>Tableau 3A  Nombre de services dispensés par les médecins de famille, Manitoba, avant la pandémie (janvier à décembre 2019) et pendant la pandémie (mars 2020 à mars 2021)</t>
  </si>
  <si>
    <t>Tableau 3B  Nombre de services dispensés par les médecins spécialistes, Manitoba, avant la pandémie (janvier à décembre 2019) et pendant la pandémie (mars 2020 à mars 2021)</t>
  </si>
  <si>
    <t>Tableau 3C  Nombre de services dispensés par les chirurgiens spécialisés, Manitoba, avant la pandémie (janvier à décembre 2019) et pendant la pandémie (mars 2020 à mars 2021)</t>
  </si>
  <si>
    <t>Tableau 3D  Nombre de services dispensés par les médecins de famille à des hommes, Manitoba, avant la pandémie (janvier à décembre 2019) et pendant la pandémie (mars 2020 à mars 2021)</t>
  </si>
  <si>
    <t>Tableau 3E  Nombre de services dispensés par les médecins de famille à des femmes, Manitoba, avant la pandémie (janvier à décembre 2019) et pendant la pandémie (mars 2020 à mars 2021)</t>
  </si>
  <si>
    <t>Tableau 3F  Nombre de services dispensés par les médecins de famille à des résidents d’une région urbaine, Manitoba, avant la pandémie (janvier à décembre 2019) et pendant la pandémie (mars 2020 à mars 2021)</t>
  </si>
  <si>
    <t>Tableau 3G  Nombre de services dispensés par les médecins de famille à des résidents d’une région rurale, Manitoba, avant la pandémie (janvier à décembre 2019) et pendant la pandémie (mars 2020 à mars 2021)</t>
  </si>
  <si>
    <t>Tableau 3I  Nombre de services dispensés par les médecins de famille à des patients de 18 à 64 ans, Manitoba, avant la pandémie (janvier à décembre 2019) et pendant la pandémie (mars 2020 à mars 2021)</t>
  </si>
  <si>
    <t>Tableau 3J  Nombre de services dispensés par les médecins de famille à des patients de 65 ans et plus, Manitoba, avant la pandémie (janvier à décembre 2019) et pendant la pandémie (mars 2020 à mars 2021)</t>
  </si>
  <si>
    <t>Tableau 4A  Nombre de services dispensés par les médecins de famille, Saskatchewan, avant la pandémie (janvier à décembre 2019) et pendant la pandémie (mars 2020 à mars 2021)</t>
  </si>
  <si>
    <t>Tableau 4B  Nombre de services dispensés par les médecins spécialistes, Saskatchewan, avant la pandémie (janvier à décembre 2019) et pendant la pandémie (mars 2020 à mars 2021)</t>
  </si>
  <si>
    <t>Tableau 4C  Nombre de services dispensés par les chirurgiens spécialisés, Saskatchewan, avant la pandémie (janvier à décembre 2019) et pendant la pandémie (mars 2020 à mars 2021)</t>
  </si>
  <si>
    <t>Tableau 4D  Nombre de services dispensés par les médecins de famille à des hommes, Saskatchewan, avant la pandémie (janvier à décembre 2019) et pendant la pandémie (mars 2020 à mars 2021)</t>
  </si>
  <si>
    <t>Tableau 4E  Nombre de services dispensés par les médecins de famille à des femmes, Saskatchewan, avant la pandémie (janvier à décembre 2019) et pendant la pandémie (mars 2020 à mars 2021)</t>
  </si>
  <si>
    <t>Tableau 4F  Nombre de services dispensés par les médecins de famille à des résidents d’une région urbaine, Saskatchewan, avant la pandémie (janvier à décembre 2019) et pendant la pandémie (mars 2020 à mars 2021)</t>
  </si>
  <si>
    <t>Tableau 4G  Nombre de services dispensés par les médecins de famille à des résidents d’une région rurale, Saskatchewan, avant la pandémie (janvier à décembre 2019) et pendant la pandémie (mars 2020 à mars 2021)</t>
  </si>
  <si>
    <t>Tableau 4I  Nombre de services dispensés par les médecins de famille à des patients de 18 à 64 ans, Saskatchewan, avant la pandémie (janvier à décembre 2019) et pendant la pandémie (mars 2020 à mars 2021)</t>
  </si>
  <si>
    <t>Tableau 4J  Nombre de services dispensés par les médecins de famille à des patients de 65 ans et plus, Saskatchewan, avant la pandémie (janvier à décembre 2019) et pendant la pandémie (mars 2020 à mars 2021)</t>
  </si>
  <si>
    <t>Tableau 5A  Nombre de services dispensés par les médecins de famille, Alberta, avant la pandémie (janvier à décembre 2019) et pendant la pandémie (mars 2020 à mars 2021)</t>
  </si>
  <si>
    <t>Tableau 5B  Nombre de services dispensés par les médecins spécialistes, Alberta, avant la pandémie (janvier à décembre 2019) et pendant la pandémie (mars 2020 à mars 2021)</t>
  </si>
  <si>
    <t>Tableau 5C  Nombre de services dispensés par les chirurgiens spécialisés, Alberta, avant la pandémie (janvier à décembre 2019) et pendant la pandémie (mars 2020 à mars 2021)</t>
  </si>
  <si>
    <t>Tableau 5D  Nombre de services dispensés par les médecins de famille à des hommes, Alberta, avant la pandémie (janvier à décembre 2019) et pendant la pandémie (mars 2020 à mars 2021)</t>
  </si>
  <si>
    <t>Tableau 5E  Nombre de services dispensés par les médecins de famille à des femmes, Alberta, avant la pandémie (janvier à décembre 2019) et pendant la pandémie (mars 2020 à mars 2021)</t>
  </si>
  <si>
    <t>Tableau 5F  Nombre de services dispensés par les médecins de famille à des résidents d’une région urbaine, Alberta, avant la pandémie (janvier à décembre 2019) et pendant la pandémie (mars 2020 à mars 2021)</t>
  </si>
  <si>
    <t>Tableau 5G  Nombre de services dispensés par les médecins de famille à des résidents d’une région rurale, Alberta, avant la pandémie (janvier à décembre 2019) et pendant la pandémie (mars 2020 à mars 2021)</t>
  </si>
  <si>
    <t>Tableau 5I  Nombre de services dispensés par les médecins de famille à des patients de 18 à 64 ans, Alberta, avant la pandémie (janvier à décembre 2019) et pendant la pandémie (mars 2020 à mars 2021)</t>
  </si>
  <si>
    <t>Tableau 5J  Nombre de services dispensés par les médecins de famille à des patients de 65 ans et plus, Alberta, avant la pandémie (janvier à décembre 2019) et pendant la pandémie (mars 2020 à mars 2021)</t>
  </si>
  <si>
    <t>Tableau 6A  Nombre de services dispensés par les médecins de famille, Colombie-Britannique, avant la pandémie (janvier à décembre 2019) et pendant la pandémie (mars 2020 à mars 2021)</t>
  </si>
  <si>
    <t>Tableau 6B  Nombre de services dispensés par les médecins spécialistes, Colombie-Britannique, avant la pandémie (janvier à décembre 2019) et pendant la pandémie (mars 2020 à mars 2021)</t>
  </si>
  <si>
    <t>Tableau 6C  Nombre de services dispensés par les chirurgiens spécialisés, Colombie-Britannique, avant la pandémie (janvier à décembre 2019) et pendant la pandémie (mars 2020 à mars 2021)</t>
  </si>
  <si>
    <t>Tableau 6D  Nombre de services dispensés par les médecins de famille à des hommes, Colombie-Britannique, avant la pandémie (janvier à décembre 2019) et pendant la pandémie (mars 2020 à mars 2021)</t>
  </si>
  <si>
    <t>Tableau 6E  Nombre de services dispensés par les médecins de famille à des femmes, Colombie-Britannique, avant la pandémie (janvier à décembre 2019) et pendant la pandémie (mars 2020 à mars 2021)</t>
  </si>
  <si>
    <t>Tableau 6F  Nombre de services dispensés par les médecins de famille à des résidents d’une région urbaine, Colombie-Britannique, avant la pandémie (janvier à décembre 2019) et pendant la pandémie (mars 2020 à mars 2021)</t>
  </si>
  <si>
    <t>Tableau 6G  Nombre de services dispensés par les médecins de famille à des résidents d’une région rurale, Colombie-Britannique, avant la pandémie (janvier à décembre 2019) et pendant la pandémie (mars 2020 à mars 2021)</t>
  </si>
  <si>
    <t>Tableau 6I  Nombre de services dispensés par les médecins de famille à des patients de 18 à 64 ans, Colombie-Britannique, avant la pandémie (janvier à décembre 2019) et pendant la pandémie (mars 2020 à mars 2021)</t>
  </si>
  <si>
    <t>Tableau 6J  Nombre de services dispensés par les médecins de famille à des patients de 65 ans et plus, Colombie-Britannique, avant la pandémie (janvier à décembre 2019) et pendant la pandémie (mars 2020 à mars 2021)</t>
  </si>
  <si>
    <t>Tableau 2H  Nombre de services dispensés par les médecins de famille à des patients de 0 à 17 ans, Ontario, avant la pandémie (janvier à décembre 2019) et pendant la pandémie (mars 2020 à mars 2021)</t>
  </si>
  <si>
    <t>Tableau 3H  Nombre de services dispensés par les médecins de famille à des patients de 0 à 17 ans, Manitoba, avant la pandémie (janvier à décembre 2019) et pendant la pandémie (mars 2020 à mars 2021)</t>
  </si>
  <si>
    <t>Tableau 4H  Nombre de services dispensés par les médecins de famille à des patients de 0 à 17 ans, Saskatchewan, avant la pandémie (janvier à décembre 2019) et pendant la pandémie (mars 2020 à mars 2021)</t>
  </si>
  <si>
    <t>Tableau 5H  Nombre de services dispensés par les médecins de famille à des patients de 0 à 17 ans, Alberta, avant la pandémie (janvier à décembre 2019) et pendant la pandémie (mars 2020 à mars 2021)</t>
  </si>
  <si>
    <t>Tableau 6H  Nombre de services dispensés par les médecins de famille à des patients de 0 à 17 ans, Colombie-Britannique, avant la pandémie (janvier à décembre 2019) et pendant la pandémie (mars 2020 à mars 2021)</t>
  </si>
  <si>
    <t>d.n.d. : données non déclarables. À des fins de protection de la vie privée et de confidentialité, et pour limiter le risque de divulgation par recoupements, les données sur les volumes inférieurs à 5 services ont été supprimées des cellules et des totaux.</t>
  </si>
  <si>
    <t>Utilisateurs d’un lecteur d’écran : Cet onglet contient 10 tableaux. Le premier tableau s’intitule Tableau 1A  Nombre de services dispensés par les médecins de famille, Nouvelle-Écosse, avant la pandémie (janvier à décembre 2019) et pendant la pandémie (mars 2020 à mars 2021). Il commence à la cellule A5 et se termine à la cellule AO11. Les remarques commencent à la cellule A12 et la source, à la cellule A22. Le deuxième tableau s’intitule Tableau 1B  Nombre de services dispensés par les médecins spécialistes, Nouvelle-Écosse, avant la pandémie (janvier à décembre 2019) et pendant la pandémie (mars 2020 à mars 2021). Il commence à la cellule A26 et se termine à la cellule AO32. Les remarques commencent à la cellule A33 et la source, à la cellule A43. Le troisième tableau s’intitule Tableau 1C  Nombre de services dispensés par les chirurgiens spécialisés, Nouvelle-Écosse, avant la pandémie (janvier à décembre 2019) et pendant la pandémie (mars 2020 à mars 2021). Il commence à la cellule A47 et se termine à la cellule AO53. Les remarques commencent à la cellule A54 et la source, à la cellule A64. Le quatrième tableau s’intitule Tableau 1D  Nombre de services dispensés par les médecins de famille à des hommes, Nouvelle-Écosse, avant la pandémie (janvier à décembre 2019) et pendant la pandémie (mars 2020 à mars 2021). Il commence à la cellule A68 et se termine à la cellule AO73. Les remarques commencent à la cellule A74 et la source, à la cellule A84. Le cinquième tableau s’intitule Tableau 1E Nombre de services dispensés par les médecins de famille à des femmes, Nouvelle-Écosse, avant la pandémie (janvier à décembre 2019) et pendant la pandémie (mars 2020 à mars 2021). Il commence à la cellule A88 et se termine à la cellule AO93. Les remarques commencent à la cellule A94 et la source, à la cellule A104. Le sixième tableau s’intitule Tableau 1F  Nombre de services dispensés par les médecins de famille à des résidents d’une région urbaine, Nouvelle-Écosse, avant la pandémie (janvier à décembre 2019) et pendant la pandémie (mars 2020 à mars 2021). Il commence à la cellule A108 et se termine à la cellule AO113. Les remarques commencent à la cellule A114 et la source, à la cellule A124. Le septième tableau s’intitule Tableau 1G  Nombre de services dispensés par les médecins de famille à des résidents d’une région rurale, Nouvelle-Écosse, avant la pandémie (janvier à décembre 2019) et pendant la pandémie (mars 2020 à mars 2021). Il commence à la cellule A128 et se termine à la cellule AO133. Les remarques commencent à la cellule A134 et la source, à la cellule A144. Le huitième tableau s’intitule Tableau 1H  Nombre de services dispensés par les médecins de famille à des patients de 0 à 17 ans, Nouvelle-Écosse, avant la pandémie (janvier à décembre 2019) et pendant la pandémie (mars 2020 à mars 2021). Il commence à la cellule A148 et se termine à la cellule AO153. Les remarques commencent à la cellule A154 et la source, à la cellule A164. Le neuvième tableau s’intitule Tableau 1I  Nombre de services dispensés par les médecins de famille à des patients de 18 à 64 ans, Nouvelle-Écosse, avant la pandémie (janvier à décembre 2019) et pendant la pandémie (mars 2020 à mars 2021). Il commence à la cellule A168 et se termine à la cellule AO173. Les remarques commencent à la cellule A174 et la source, à la cellule A184. Le dixième tableau s’intitule Tableau 1J  Nombre de services dispensés par les médecins de famille à des patients de 65 ans et plus, Nouvelle-Écosse, avant la pandémie (janvier à décembre 2019) et pendant la pandémie (mars 2020 à mars 2021). Il commence à la cellule A188 et se termine à la cellule AO193. Les remarques commencent à la cellule A194 et la source, à la cellule A204. Un lien de retour à la table des matières se trouve dans la cellule A2.</t>
  </si>
  <si>
    <t>Utilisateurs d’un lecteur d’écran : Cet onglet contient 10 tableaux. Le premier tableau s’intitule Tableau 2A  Nombre de services dispensés par les médecins de famille, Ontario, avant la pandémie (janvier à décembre 2019) et pendant la pandémie (mars 2020 à mars 2021). Il commence à la cellule A5 et se termine à la cellule AO11. Les remarques commencent à la cellule A12 et la source, à la cellule A21. Le deuxième tableau s’intitule Tableau 2B  Nombre de services dispensés par les médecins spécialistes, Ontario, avant la pandémie (janvier à décembre 2019) et pendant la pandémie (mars 2020 à mars 2021). Il commence à la cellule A25 et se termine à la cellule AO30. Les remarques commencent à la cellule A31 et la source, à la cellule A39. Le troisième tableau s’intitule Tableau 2C  Nombre de services dispensés par les chirurgiens spécialisés, Ontario, avant la pandémie (janvier à décembre 2019) et pendant la pandémie (mars 2020 à mars 2021). Il commence à la cellule A45 et se termine à la cellule AO51. Les remarques commencent à la cellule A52 et la source, à la cellule A61. Le quatrième tableau s’intitule Tableau 2D  Nombre de services dispensés par les médecins de famille à des hommes, Ontario, avant la pandémie (janvier à décembre 2019) et pendant la pandémie (mars 2020 à mars 2021). Il commence à la cellule A65 et se termine à la cellule AO70. Les remarques commencent à la cellule A71 et la source, à la cellule A80. Le cinquième tableau s’intitule Tableau 2E Nombre de services dispensés par les médecins de famille à des femmes, Ontario, avant la pandémie (janvier à décembre 2019) et pendant la pandémie (mars 2020 à mars 2021). Il commence à la cellule A84 et se termine à la cellule AO89. Les remarques commencent à la cellule A90 et la source, à la cellule A99. Le sixième tableau s’intitule Tableau 2F  Nombre de services dispensés par les médecins de famille à des résidents d’une région urbaine, Ontario, avant la pandémie (janvier à décembre 2019) et pendant la pandémie (mars 2020 à mars 2021). Il commence à la cellule A103 et se termine à la cellule AO108. Les remarques commencent à la cellule A109 et la source, à la cellule A118. Le septième tableau s’intitule Tableau 2G  Nombre de services dispensés par les médecins de famille à des résidents d’une région rurale, Ontario, avant la pandémie (janvier à décembre 2019) et pendant la pandémie (mars 2020 à mars 2021). Il commence à la cellule A122 et se termine à la cellule AO127. Les remarques commencent à la cellule A128 et la source, à la cellule A137. Le huitième tableau s’intitule Tableau 2H  Nombre de services dispensés par les médecins de famille à des patients de 0 à 17 ans, Ontario, avant la pandémie (janvier à décembre 2019) et pendant la pandémie (mars 2020 à mars 2021). Il commence à la cellule A141 et se termine à la cellule AO146. Les remarques commencent à la cellule A147 et la source, à la cellule A156. Le neuvième tableau s’intitule Tableau 2I  Nombre de services dispensés par les médecins de famille à des patients de 18 à 64 ans, Ontario, avant la pandémie (janvier à décembre 2019) et pendant la pandémie (mars 2020 à mars 2021). Il commence à la cellule A160 et se termine à la cellule AO165. Les remarques commencent à la cellule A166 et la source, à la cellule A175. Le dixième tableau s’intitule Tableau 2J  Nombre de services dispensés par les médecins de famille à des patients de 65 ans et plus, Ontario, avant la pandémie (janvier à décembre 2019) et pendant la pandémie (mars 2020 à mars 2021). Il commence à la cellule A179 et se termine à la cellule AO184. Les remarques commencent à la cellule A185 et la source, à la cellule A194. Un lien de retour à la table des matières se trouve dans la cellule A2.</t>
  </si>
  <si>
    <t>Utilisateurs d’un lecteur d’écran : Cet onglet contient 10 tableaux. Le premier tableau s’intitule Tableau 3A  Nombre de services dispensés par les médecins de famille, Manitoba, avant la pandémie (janvier à décembre 2019) et pendant la pandémie (mars 2020 à mars 2021). Il commence à la cellule A5 et se termine à la cellule AO11. Les remarques commencent à la cellule A12 et la source, à la cellule A21. Le deuxième tableau s’intitule Tableau 3B  Nombre de services dispensés par les médecins spécialistes, Manitoba, avant la pandémie (janvier à décembre 2019) et pendant la pandémie (mars 2020 à mars 2021). Il commence à la cellule A25 et se termine à la cellule AO31. Les remarques commencent à la cellule A32 et la source, à la cellule A41. Le troisième tableau s’intitule Tableau 3C  Nombre de services dispensés par les chirurgiens spécialisés, Manitoba, avant la pandémie (janvier à décembre 2019) et pendant la pandémie (mars 2020 à mars 2021). Il commence à la cellule A45 et se termine à la cellule AO51. Les remarques commencent à la cellule A52 et la source, à la cellule A61. Le quatrième tableau s’intitule Tableau 3D  Nombre de services dispensés par les médecins de famille à des hommes, Manitoba, avant la pandémie (janvier à décembre 2019) et pendant la pandémie (mars 2020 à mars 2021). Il commence à la cellule A65 et se termine à la cellule AO70. Les remarques commencent à la cellule A71 et la source, à la cellule A80. Le cinquième tableau s’intitule Tableau 3E Nombre de services dispensés par les médecins de famille à des femmes, Manitoba, avant la pandémie (janvier à décembre 2019) et pendant la pandémie (mars 2020 à mars 2021). Il commence à la cellule A84 et se termine à la cellule AO89. Les remarques commencent à la cellule A90 et la source, à la cellule A99. Le sixième tableau s’intitule Tableau 3F  Nombre de services dispensés par les médecins de famille à des résidents d’une région urbaine, Manitoba, avant la pandémie (janvier à décembre 2019) et pendant la pandémie (mars 2020 à mars 2021). Il commence à la cellule A103 et se termine à la cellule AO108. Les remarques commencent à la cellule A109 et la source, à la cellule A118. Le septième tableau s’intitule Tableau 3G  Nombre de services dispensés par les médecins de famille à des résidents d’une région rurale, Manitoba, avant la pandémie (janvier à décembre 2019) et pendant la pandémie (mars 2020 à mars 2021). Il commence à la cellule A122 et se termine à la cellule AO127. Les remarques commencent à la cellule A128 et la source, à la cellule A137. Le huitième tableau s’intitule Tableau 3H  Nombre de services dispensés par les médecins de famille à des patients de 0 à 17 ans, Manitoba, avant la pandémie (janvier à décembre 2019) et pendant la pandémie (mars 2020 à mars 2021). Il commence à la cellule A141 et se termine à la cellule AO146. Les remarques commencent à la cellule A147 et la source, à la cellule A156. Le neuvième tableau s’intitule Tableau 3I  Nombre de services dispensés par les médecins de famille à des patients de 18 à 64 ans, Manitoba, avant la pandémie (janvier à décembre 2019) et pendant la pandémie (mars 2020 à mars 2021). Il commence à la cellule A160 et se termine à la cellule AO165. Les remarques commencent à la cellule A166 et la source, à la cellule A175. Le dixième tableau s’intitule Tableau 3J  Nombre de services dispensés par les médecins de famille à des patients de 65 ans et plus, Manitoba, avant la pandémie (janvier à décembre 2019) et pendant la pandémie (mars 2020 à mars 2021). Il commence à la cellule A179 et se termine à la cellule AO184. Les remarques commencent à la cellule A185 et la source, à la cellule A194. Un lien de retour à la table des matières se trouve dans la cellule A2.</t>
  </si>
  <si>
    <t>Utilisateurs d’un lecteur d’écran : Cet onglet contient 10 tableaux. Le premier tableau s’intitule Tableau 4A  Nombre de services dispensés par les médecins de famille, Saskatchewan, avant la pandémie (janvier à décembre 2019) et pendant la pandémie (mars 2020 à mars 2021). Il commence à la cellule A5 et se termine à la cellule AO11. Les remarques commencent à la cellule A12 et la source, à la cellule A22. Le deuxième tableau s’intitule Tableau 4B  Nombre de services dispensés par les médecins spécialistes, Saskatchewan, avant la pandémie (janvier à décembre 2019) et pendant la pandémie (mars 2020 à mars 2021). Il commence à la cellule A26 et se termine à la cellule AO32. Les remarques commencent à la cellule A33 et la source, à la cellule A43. Le troisième tableau s’intitule Tableau 4C  Nombre de services dispensés par les chirurgiens spécialisés, Saskatchewan, avant la pandémie (janvier à décembre 2019) et pendant la pandémie (mars 2020 à mars 2021). Il commence à la cellule A47 et se termine à la cellule AO53. Les remarques commencent à la cellule A54 et la source, à la cellule A64. Le quatrième tableau s’intitule Tableau 4D  Nombre de services dispensés par les médecins de famille à des hommes, Saskatchewan, avant la pandémie (janvier à décembre 2019) et pendant la pandémie (mars 2020 à mars 2021). Il commence à la cellule A68 et se termine à la cellule AO73. Les remarques commencent à la cellule A74 et la source, à la cellule A84. Le cinquième tableau s’intitule Tableau 4E Nombre de services dispensés par les médecins de famille à des femmes, Saskatchewan, avant la pandémie (janvier à décembre 2019) et pendant la pandémie (mars 2020 à mars 2021). Il commence à la cellule A88 et se termine à la cellule AO93. Les remarques commencent à la cellule A94 et la source, à la cellule A104. Le sixième tableau s’intitule Tableau 4F  Nombre de services dispensés par les médecins de famille à des résidents d’une région urbaine, Saskatchewan, avant la pandémie (janvier à décembre 2019) et pendant la pandémie (mars 2020 à mars 2021). Il commence à la cellule A108 et se termine à la cellule AO113. Les remarques commencent à la cellule A114 et la source, à la cellule A124. Le septième tableau s’intitule Tableau 4G  Nombre de services dispensés par les médecins de famille à des résidents d’une région rurale, Saskatchewan, avant la pandémie (janvier à décembre 2019) et pendant la pandémie (mars 2020 à mars 2021). Il commence à la cellule A128 et se termine à la cellule AO133. Les remarques commencent à la cellule A134 et la source, à la cellule A144. Le huitième tableau s’intitule Tableau 4H  Nombre de services dispensés par les médecins de famille à des patients de 0 à 17 ans, Saskatchewan, avant la pandémie (janvier à décembre 2019) et pendant la pandémie (mars 2020 à mars 2021). Il commence à la cellule A148 et se termine à la cellule AO153. Les remarques commencent à la cellule A154 et la source, à la cellule A164. Le neuvième tableau s’intitule Tableau 4I  Nombre de services dispensés par les médecins de famille à des patients de 18 à 64 ans, Saskatchewan, avant la pandémie (janvier à décembre 2019) et pendant la pandémie (mars 2020 à mars 2021). Il commence à la cellule A168 et se termine à la cellule AO173. Les remarques commencent à la cellule A174 et la source, à la cellule A184. Le dixième tableau s’intitule Tableau 4J  Nombre de services dispensés par les médecins de famille à des patients de 65 ans et plus, Saskatchewan, avant la pandémie (janvier à décembre 2019) et pendant la pandémie (mars 2020 à mars 2021). Il commence à la cellule A188 et se termine à la cellule AO193. Les remarques commencent à la cellule A194 et la source, à la cellule A204. Un lien de retour à la table des matières se trouve dans la cellule A2.</t>
  </si>
  <si>
    <t>Utilisateurs d’un lecteur d’écran : Cet onglet contient 10 tableaux. Le premier tableau s’intitule Tableau 5A  Nombre de services dispensés par les médecins de famille, Alberta, avant la pandémie (janvier à décembre 2019) et pendant la pandémie (mars 2020 à mars 2021). Il commence à la cellule A5 et se termine à la cellule AO11. Les remarques commencent à la cellule A12 et la source, à la cellule A21. Le deuxième tableau s’intitule Tableau 5B  Nombre de services dispensés par les médecins spécialistes, Alberta, avant la pandémie (janvier à décembre 2019) et pendant la pandémie (mars 2020 à mars 2021). Il commence à la cellule A25 et se termine à la cellule AO31. Les remarques commencent à la cellule A32 et la source, à la cellule A41. Le troisième tableau s’intitule Tableau 5C  Nombre de services dispensés par les chirurgiens spécialisés, Alberta, avant la pandémie (janvier à décembre 2019) et pendant la pandémie (mars 2020 à mars 2021). Il commence à la cellule A45 et se termine à la cellule AO51. Les remarques commencent à la cellule A52 et la source, à la cellule A61. Le quatrième tableau s’intitule Tableau 5D  Nombre de services dispensés par les médecins de famille à des hommes, Alberta, avant la pandémie (janvier à décembre 2019) et pendant la pandémie (mars 2020 à mars 2021). Il commence à la cellule A65 et se termine à la cellule AO70. Les remarques commencent à la cellule A71 et la source, à la cellule A80. Le cinquième tableau s’intitule Tableau 5E Nombre de services dispensés par les médecins de famille à des femmes, Alberta, avant la pandémie (janvier à décembre 2019) et pendant la pandémie (mars 2020 à mars 2021). Il commence à la cellule A84 et se termine à la cellule AO89. Les remarques commencent à la cellule A90 et la source, à la cellule A99. Le sixième tableau s’intitule Tableau 5F  Nombre de services dispensés par les médecins de famille à des résidents d’une région urbaine, Alberta, avant la pandémie (janvier à décembre 2019) et pendant la pandémie (mars 2020 à mars 2021). Il commence à la cellule A103 et se termine à la cellule AO108. Les remarques commencent à la cellule A109 et la source, à la cellule A118. Le septième tableau s’intitule Tableau 5G  Nombre de services dispensés par les médecins de famille à des résidents d’une région rurale, Alberta, avant la pandémie (janvier à décembre 2019) et pendant la pandémie (mars 2020 à mars 2021). Il commence à la cellule A122 et se termine à la cellule AO127. Les remarques commencent à la cellule A128 et la source, à la cellule A137. Le huitième tableau s’intitule Tableau 5H  Nombre de services dispensés par les médecins de famille à des patients de 0 à 17 ans, Alberta, avant la pandémie (janvier à décembre 2019) et pendant la pandémie (mars 2020 à mars 2021). Il commence à la cellule A141 et se termine à la cellule AO146. Les remarques commencent à la cellule A147 et la source, à la cellule A156. Le neuvième tableau s’intitule Tableau 5I  Nombre de services dispensés par les médecins de famille à des patients de 18 à 64 ans, Alberta, avant la pandémie (janvier à décembre 2019) et pendant la pandémie (mars 2020 à mars 2021). Il commence à la cellule A160 et se termine à la cellule AO165. Les remarques commencent à la cellule A166 et la source, à la cellule A175. Le dixième tableau s’intitule Tableau 5J  Nombre de services dispensés par les médecins de famille à des patients de 65 ans et plus, Alberta, avant la pandémie (janvier à décembre 2019) et pendant la pandémie (mars 2020 à mars 2021). Il commence à la cellule A179 et se termine à la cellule AO184. Les remarques commencent à la cellule A185 et la source, à la cellule A194. Un lien de retour à la table des matières se trouve dans la cellule A2.</t>
  </si>
  <si>
    <t>Utilisateurs d’un lecteur d’écran : Cet onglet contient 10 tableaux. Le premier tableau s’intitule Tableau 6A  Nombre de services dispensés par les médecins de famille, Colombie-Britannique, avant la pandémie (janvier à décembre 2019) et pendant la pandémie (mars 2020 à mars 2021). Il commence à la cellule A5 et se termine à la cellule AO11. Les remarques commencent à la cellule A12 et la source, à la cellule A23. Le deuxième tableau s’intitule Tableau 6B  Nombre de services dispensés par les médecins spécialistes, Colombie-Britannique, avant la pandémie (janvier à décembre 2019) et pendant la pandémie (mars 2020 à mars 2021). Il commence à la cellule A27 et se termine à la cellule AO33. Les remarques commencent à la cellule A34 et la source, à la cellule A45. Le troisième tableau s’intitule Tableau 6C  Nombre de services dispensés par les chirurgiens spécialisés, Colombie-Britannique, avant la pandémie (janvier à décembre 2019) et pendant la pandémie (mars 2020 à mars 2021). Il commence à la cellule A49 et se termine à la cellule AO55. Les remarques commencent à la cellule A56 et la source, à la cellule A67. Le quatrième tableau s’intitule Tableau 6D  Nombre de services dispensés par les médecins de famille à des hommes, Colombie-Britannique, avant la pandémie (janvier à décembre 2019) et pendant la pandémie (mars 2020 à mars 2021). Il commence à la cellule A71 et se termine à la cellule AO76. Les remarques commencent à la cellule A77 et la source, à la cellule A88. Le cinquième tableau s’intitule Tableau 6E Nombre de services dispensés par les médecins de famille à des femmes, Colombie-Britannique, avant la pandémie (janvier à décembre 2019) et pendant la pandémie (mars 2020 à mars 2021). Il commence à la cellule A92 et se termine à la cellule AO97. Les remarques commencent à la cellule A98 et la source, à la cellule A109. Le sixième tableau s’intitule Tableau 6F  Nombre de services dispensés par les médecins de famille à des résidents d’une région urbaine, Colombie-Britannique, avant la pandémie (janvier à décembre 2019) et pendant la pandémie (mars 2020 à mars 2021). Il commence à la cellule A113 et se termine à la cellule AO118. Les remarques commencent à la cellule A119 et la source, à la cellule A130. Le septième tableau s’intitule Tableau 6G  Nombre de services dispensés par les médecins de famille à des résidents d’une région rurale, Colombie-Britannique, avant la pandémie (janvier à décembre 2019) et pendant la pandémie (mars 2020 à mars 2021). Il commence à la cellule A134 et se termine à la cellule AO139. Les remarques commencent à la cellule A140 et la source, à la cellule A151. Le huitième tableau s’intitule Tableau 6H  Nombre de services dispensés par les médecins de famille à des patients de 0 à 17 ans, Colombie-Britannique, avant la pandémie (janvier à décembre 2019) et pendant la pandémie (mars 2020 à mars 2021). Il commence à la cellule A155 et se termine à la cellule AO160. Les remarques commencent à la cellule A161 et la source, à la cellule A172. Le neuvième tableau s’intitule Tableau 6I  Nombre de services dispensés par les médecins de famille à des patients de 18 à 64 ans, Colombie-Britannique, avant la pandémie (janvier à décembre 2019) et pendant la pandémie (mars 2020 à mars 2021). Il commence à la cellule A176 et se termine à la cellule AO181. Les remarques commencent à la cellule A182 et la source, à la cellule A193. Le dixième tableau s’intitule Tableau 6J  Nombre de services dispensés par les médecins de famille à des patients de 65 ans et plus, Colombie-Britannique, avant la pandémie (janvier à décembre 2019) et pendant la pandémie (mars 2020 à mars 2021). Il commence à la cellule A197 et se termine à la cellule AO202. Les remarques commencent à la cellule A203 et la source, à la cellule A214. Un lien de retour à la table des matières se trouve dans la cellule A2.</t>
  </si>
  <si>
    <t>En Colombie-Britannique, les codes de tarif 10001, 10002, 10004, 13501, 13502 et 14019 peuvent être utilisés pour facturer la prestation de services en personne ou en virtuel. Dans la présente analyse, les codes sont classés comme des codes de services offerts en personne.</t>
  </si>
  <si>
    <t xml:space="preserve">Incidence de la COVID-19 sur les services des médecins, de mars 2020 à mars 2021 — tableaux de données </t>
  </si>
  <si>
    <r>
      <rPr>
        <sz val="11"/>
        <color theme="1"/>
        <rFont val="Arial"/>
        <family val="2"/>
      </rPr>
      <t xml:space="preserve">Le produit complémentaire suivant est </t>
    </r>
    <r>
      <rPr>
        <sz val="11"/>
        <rFont val="Arial"/>
        <family val="2"/>
      </rPr>
      <t>disponible</t>
    </r>
    <r>
      <rPr>
        <sz val="11"/>
        <color theme="1"/>
        <rFont val="Arial"/>
        <family val="2"/>
      </rPr>
      <t xml:space="preserve"> sur le </t>
    </r>
    <r>
      <rPr>
        <u/>
        <sz val="11"/>
        <color rgb="FF0070C0"/>
        <rFont val="Arial"/>
        <family val="2"/>
      </rPr>
      <t>site Web de l’ICIS</t>
    </r>
    <r>
      <rPr>
        <sz val="11"/>
        <color rgb="FF000000"/>
        <rFont val="Arial"/>
        <family val="2"/>
      </rPr>
      <t> </t>
    </r>
    <r>
      <rPr>
        <sz val="11"/>
        <color theme="1"/>
        <rFont val="Arial"/>
        <family val="2"/>
      </rPr>
      <t>:</t>
    </r>
  </si>
  <si>
    <r>
      <t xml:space="preserve">Institut canadien d’information sur la santé. </t>
    </r>
    <r>
      <rPr>
        <i/>
        <sz val="11"/>
        <rFont val="Arial"/>
        <family val="2"/>
      </rPr>
      <t>Incidence de la COVID-19 sur les services des médecins, de mars 2020 à mars 2021 — tableaux de données</t>
    </r>
    <r>
      <rPr>
        <sz val="11"/>
        <rFont val="Arial"/>
        <family val="2"/>
      </rPr>
      <t>. Ottawa, ON : ICIS; 2021.</t>
    </r>
  </si>
  <si>
    <t>Ces tableaux de données contiennent de l’information sur les services facturés par les médecins pour 2 périodes : avant la pandémie et pendant la pandémie, pour aider à comprendre l’incidence de la COVID-19 sur les services des médecins.</t>
  </si>
  <si>
    <t>Les données provisoires désignent toutes données reçues et utilisées avant qu’elles aient été soumises au processus exhaustif de traitement et d’assurance de la qualité visant à les préparer en vue d’une déclaration complète. Puisque les données provisoires ne sont pas finales, il faut les interpréter avec prudence.</t>
  </si>
  <si>
    <t>Les données provisoires pour une même population et une même période pourraient changer tous les mois. En effet, les données peuvent changer si les vérifications régulières de la qualité des données relèvent des erreurs et que les fournisseurs de données corrigent et soumettent à nouveau des données. Elles peuvent également changer si les soumissions initiales comprennent uniquement des données partielles qui sont complétées par des soumissions ultérieures de données provisoires.</t>
  </si>
  <si>
    <t>Les événements, perturbations et tendances du système de santé peuvent affecter la disponibilité et la comparabilité des données. Par exemple, la COVID-19 a ébranlé tout le système de santé de différentes façons; on doit donc s’attendre à des changements dans les données (p. ex. un nombre réduit de visites aux urgences ou chez le médecin). Les événements suivants, entre autres, peuvent avoir une incidence sur les données  :</t>
  </si>
  <si>
    <t>• perturbations ou retards découlant de l’application des mesures de santé publique (c.-à-d. perturbations prévues, protocoles d’isolement);</t>
  </si>
  <si>
    <t>• besoin accru de données plus actuelles ou plus disponibles pour la prise de décisions (p. ex. soumissions plus fréquentes ou obligatoires);</t>
  </si>
  <si>
    <t>• changements aux éléments de données (p. ex. introduction de nouveaux éléments de données pour tenir compte des soins virtuels).</t>
  </si>
  <si>
    <r>
      <rPr>
        <sz val="11"/>
        <rFont val="Arial"/>
        <family val="2"/>
      </rPr>
      <t xml:space="preserve">Pour en savoir plus, consultez la page </t>
    </r>
    <r>
      <rPr>
        <u/>
        <sz val="11"/>
        <color rgb="FF0070C0"/>
        <rFont val="Arial"/>
        <family val="2"/>
      </rPr>
      <t>Comment utiliser les données provisoires de l’ICIS sur la santé</t>
    </r>
    <r>
      <rPr>
        <sz val="11"/>
        <color rgb="FF0070C0"/>
        <rFont val="Arial"/>
        <family val="2"/>
      </rPr>
      <t>.</t>
    </r>
  </si>
  <si>
    <t>1. Spécialistes en imagerie diagnostique et spécialistes de laboratoire</t>
  </si>
  <si>
    <t>Nombre de services, avant la pandémie</t>
  </si>
  <si>
    <r>
      <rPr>
        <b/>
        <sz val="12"/>
        <rFont val="Arial"/>
        <family val="2"/>
      </rPr>
      <t>Tableau 1J</t>
    </r>
    <r>
      <rPr>
        <sz val="12"/>
        <rFont val="Arial"/>
        <family val="2"/>
      </rPr>
      <t xml:space="preserve">  Nombre de services dispensés par les médecins de famille à des patients de 65 ans et plus, Nouvelle-Écosse, avant la pandémie (janvier à décembre 2019) et pendant la pandémie (mars 2020 à mars 2021)</t>
    </r>
  </si>
  <si>
    <r>
      <rPr>
        <b/>
        <sz val="12"/>
        <rFont val="Arial"/>
        <family val="2"/>
      </rPr>
      <t xml:space="preserve">Tableau 1A </t>
    </r>
    <r>
      <rPr>
        <sz val="12"/>
        <rFont val="Arial"/>
        <family val="2"/>
      </rPr>
      <t xml:space="preserve"> Nombre de services dispensés par les médecins de famille, Nouvelle-Écosse, avant la pandémie (janvier à décembre 2019) et pendant la pandémie (mars 2020 à mars 2021)</t>
    </r>
  </si>
  <si>
    <r>
      <rPr>
        <b/>
        <sz val="12"/>
        <rFont val="Arial"/>
        <family val="2"/>
      </rPr>
      <t>Tableau 1B</t>
    </r>
    <r>
      <rPr>
        <sz val="12"/>
        <rFont val="Arial"/>
        <family val="2"/>
      </rPr>
      <t xml:space="preserve">  Nombre de services dispensés par les médecins spécialistes, Nouvelle-Écosse, avant la pandémie (janvier à décembre 2019) et pendant la pandémie (mars 2020 à mars 2021)</t>
    </r>
  </si>
  <si>
    <r>
      <rPr>
        <b/>
        <sz val="12"/>
        <rFont val="Arial"/>
        <family val="2"/>
      </rPr>
      <t>Tableau 1C</t>
    </r>
    <r>
      <rPr>
        <sz val="12"/>
        <rFont val="Arial"/>
        <family val="2"/>
      </rPr>
      <t xml:space="preserve">  Nombre de services dispensés par les chirurgiens spécialisés, Nouvelle-Écosse, avant la pandémie (janvier à décembre 2019) et pendant la pandémie (mars 2020 à mars 2021)</t>
    </r>
  </si>
  <si>
    <r>
      <rPr>
        <b/>
        <sz val="12"/>
        <rFont val="Arial"/>
        <family val="2"/>
      </rPr>
      <t>Tableau 1D</t>
    </r>
    <r>
      <rPr>
        <sz val="12"/>
        <rFont val="Arial"/>
        <family val="2"/>
      </rPr>
      <t xml:space="preserve">  Nombre de services dispensés par les médecins de famille à des hommes, Nouvelle-Écosse, avant la pandémie (janvier à décembre 2019) et pendant la pandémie (mars 2020 à mars 2021)</t>
    </r>
  </si>
  <si>
    <r>
      <rPr>
        <b/>
        <sz val="12"/>
        <rFont val="Arial"/>
        <family val="2"/>
      </rPr>
      <t>Tableau 1E</t>
    </r>
    <r>
      <rPr>
        <sz val="12"/>
        <rFont val="Arial"/>
        <family val="2"/>
      </rPr>
      <t> Nombre de services dispensés par les médecins de famille à des femmes, Nouvelle-Écosse, avant la pandémie (janvier à décembre 2019) et pendant la pandémie (mars 2020 à mars 2021)</t>
    </r>
  </si>
  <si>
    <r>
      <rPr>
        <b/>
        <sz val="12"/>
        <rFont val="Arial"/>
        <family val="2"/>
      </rPr>
      <t>Tableau 1F</t>
    </r>
    <r>
      <rPr>
        <sz val="12"/>
        <rFont val="Arial"/>
        <family val="2"/>
      </rPr>
      <t xml:space="preserve">  Nombre de services dispensés par les médecins de famille à des résidents d’une région urbaine, Nouvelle-Écosse, avant la pandémie (janvier à décembre 2019) et pendant la pandémie (mars 2020 à mars 2021)</t>
    </r>
  </si>
  <si>
    <r>
      <rPr>
        <b/>
        <sz val="12"/>
        <rFont val="Arial"/>
        <family val="2"/>
      </rPr>
      <t>Tableau 1G</t>
    </r>
    <r>
      <rPr>
        <sz val="12"/>
        <rFont val="Arial"/>
        <family val="2"/>
      </rPr>
      <t xml:space="preserve">  Nombre de services dispensés par les médecins de famille à des résidents d’une région rurale, Nouvelle-Écosse, avant la pandémie (janvier à décembre 2019) et pendant la pandémie (mars 2020 à mars 2021)</t>
    </r>
  </si>
  <si>
    <r>
      <rPr>
        <b/>
        <sz val="12"/>
        <rFont val="Arial"/>
        <family val="2"/>
      </rPr>
      <t xml:space="preserve">Tableau 1H </t>
    </r>
    <r>
      <rPr>
        <sz val="12"/>
        <rFont val="Arial"/>
        <family val="2"/>
      </rPr>
      <t xml:space="preserve"> Nombre de services dispensés par les médecins de famille à des patients de 0 à 17 ans, Nouvelle-Écosse, avant la pandémie (janvier à décembre 2019) et pendant la pandémie (mars 2020 à mars 2021)</t>
    </r>
  </si>
  <si>
    <r>
      <rPr>
        <b/>
        <sz val="12"/>
        <rFont val="Arial"/>
        <family val="2"/>
      </rPr>
      <t>Tableau 1I</t>
    </r>
    <r>
      <rPr>
        <sz val="12"/>
        <rFont val="Arial"/>
        <family val="2"/>
      </rPr>
      <t xml:space="preserve">  Nombre de services dispensés par les médecins de famille à des patients de 18 à 64 ans, Nouvelle-Écosse, avant la pandémie (janvier à décembre 2019) et pendant la pandémie (mars 2020 à mars 2021)</t>
    </r>
  </si>
  <si>
    <t xml:space="preserve">
Janvier 2019
Nombre de services, avant la pandémie</t>
  </si>
  <si>
    <t xml:space="preserve">
Février 2019
Nombre de services, avant la pandémie</t>
  </si>
  <si>
    <t xml:space="preserve">
Mars 2019
Nombre de services, avant la pandémie</t>
  </si>
  <si>
    <t xml:space="preserve">
Avril 2019 
Nombre de services, avant la pandémie</t>
  </si>
  <si>
    <t xml:space="preserve">
Mai 2019 
Nombre de services, avant la pandémie</t>
  </si>
  <si>
    <t xml:space="preserve">
Juin 2019
Nombre de services, avant la pandémie</t>
  </si>
  <si>
    <t xml:space="preserve">
Juillet 2019
Nombre de services, avant la pandémie</t>
  </si>
  <si>
    <t xml:space="preserve">
Août 2019
Nombre de services, avant la pandémie</t>
  </si>
  <si>
    <t xml:space="preserve">
Septembre 2019
Nombre de services, avant la pandémie</t>
  </si>
  <si>
    <t xml:space="preserve">
Octobre 2019
Nombre de services, avant la pandémie</t>
  </si>
  <si>
    <t xml:space="preserve">
Novembre 2019
Nombre de services, avant la pandémie</t>
  </si>
  <si>
    <t xml:space="preserve">
Décembre 2019
Nombre de services, avant la pandémie</t>
  </si>
  <si>
    <t>Janvier à 
décembre 2019 (moyenne mensuelle)
Nombre de services, avant la pandémie</t>
  </si>
  <si>
    <t xml:space="preserve">
Mars 2020
Nombre de services, pendant la pandémie</t>
  </si>
  <si>
    <t xml:space="preserve">
Avril 2020
Nombre de services, pendant la pandémie</t>
  </si>
  <si>
    <t xml:space="preserve">
Mai 2020
Nombre de services, pendant la pandémie</t>
  </si>
  <si>
    <t xml:space="preserve">
Juin 2020
Nombre de services, pendant la pandémie</t>
  </si>
  <si>
    <t xml:space="preserve">
Juillet 2020
Nombre de services, pendant la pandémie</t>
  </si>
  <si>
    <t xml:space="preserve">
Août 2020 
Nombre de services, pendant la pandémie</t>
  </si>
  <si>
    <t xml:space="preserve">
Septembre 2020
Nombre de services, pendant la pandémie</t>
  </si>
  <si>
    <t xml:space="preserve">
Octobre 2020
Nombre de services, pendant la pandémie</t>
  </si>
  <si>
    <t xml:space="preserve">
Novembre 2020
Nombre de services, pendant la pandémie</t>
  </si>
  <si>
    <t xml:space="preserve">
Décembre 2020
Nombre de services, pendant la pandémie</t>
  </si>
  <si>
    <t xml:space="preserve">
Janvier 2021
Nombre de services, pendant la pandémie</t>
  </si>
  <si>
    <t xml:space="preserve">
Février 2021
Nombre de services, pendant la pandémie</t>
  </si>
  <si>
    <t xml:space="preserve">
Mars 2021
Nombre de services, pendant la pandémie</t>
  </si>
  <si>
    <t xml:space="preserve">
Mars 2020 à mars 2021 (moyenne mensuelle)
Nombre de services, pendant la pandémie</t>
  </si>
  <si>
    <r>
      <rPr>
        <b/>
        <sz val="12"/>
        <color theme="1"/>
        <rFont val="Arial"/>
        <family val="2"/>
      </rPr>
      <t>Tableau 2B</t>
    </r>
    <r>
      <rPr>
        <sz val="12"/>
        <color theme="1"/>
        <rFont val="Arial"/>
        <family val="2"/>
      </rPr>
      <t xml:space="preserve">  Nombre de services dispensés par les médecins spécialistes, Ontario, avant la pandémie (janvier à décembre 2019) et pendant la pandémie (mars 2020 à mars 2021)</t>
    </r>
  </si>
  <si>
    <r>
      <rPr>
        <b/>
        <sz val="12"/>
        <color theme="1"/>
        <rFont val="Arial"/>
        <family val="2"/>
      </rPr>
      <t>Tableau 2A</t>
    </r>
    <r>
      <rPr>
        <sz val="12"/>
        <color theme="1"/>
        <rFont val="Arial"/>
        <family val="2"/>
      </rPr>
      <t xml:space="preserve">  Nombre de services dispensés par les médecins de famille, Ontario, avant la pandémie (janvier à décembre 2019) et pendant la pandémie (mars 2020 à mars 2021)</t>
    </r>
  </si>
  <si>
    <r>
      <rPr>
        <b/>
        <sz val="12"/>
        <color theme="1"/>
        <rFont val="Arial"/>
        <family val="2"/>
      </rPr>
      <t>Tableau 2C</t>
    </r>
    <r>
      <rPr>
        <sz val="12"/>
        <color theme="1"/>
        <rFont val="Arial"/>
        <family val="2"/>
      </rPr>
      <t xml:space="preserve">  Nombre de services dispensés par les chirurgiens spécialisés, Ontario, avant la pandémie (janvier à décembre 2019) et pendant la pandémie (mars 2020 à mars 2021)</t>
    </r>
  </si>
  <si>
    <r>
      <rPr>
        <b/>
        <sz val="12"/>
        <color theme="1"/>
        <rFont val="Arial"/>
        <family val="2"/>
      </rPr>
      <t>Tableau 2D</t>
    </r>
    <r>
      <rPr>
        <sz val="12"/>
        <color theme="1"/>
        <rFont val="Arial"/>
        <family val="2"/>
      </rPr>
      <t xml:space="preserve">  Nombre de services dispensés par les médecins de famille à des hommes, Ontario, avant la pandémie (janvier à décembre 2019) et pendant la pandémie (mars 2020 à mars 2021)</t>
    </r>
  </si>
  <si>
    <r>
      <rPr>
        <b/>
        <sz val="12"/>
        <color theme="1"/>
        <rFont val="Arial"/>
        <family val="2"/>
      </rPr>
      <t>Tableau 2E</t>
    </r>
    <r>
      <rPr>
        <sz val="12"/>
        <color theme="1"/>
        <rFont val="Arial"/>
        <family val="2"/>
      </rPr>
      <t> Nombre de services dispensés par les médecins de famille à des femmes, Ontario, avant la pandémie (janvier à décembre 2019) et pendant la pandémie (mars 2020 à mars 2021)</t>
    </r>
  </si>
  <si>
    <r>
      <rPr>
        <b/>
        <sz val="12"/>
        <color theme="1"/>
        <rFont val="Arial"/>
        <family val="2"/>
      </rPr>
      <t>Tableau 2F</t>
    </r>
    <r>
      <rPr>
        <sz val="12"/>
        <color theme="1"/>
        <rFont val="Arial"/>
        <family val="2"/>
      </rPr>
      <t xml:space="preserve">  Nombre de services dispensés par les médecins de famille à des résidents d’une région urbaine, Ontario, avant la pandémie (janvier à décembre 2019) et pendant la pandémie (mars 2020 à mars 2021)</t>
    </r>
  </si>
  <si>
    <r>
      <rPr>
        <b/>
        <sz val="12"/>
        <color theme="1"/>
        <rFont val="Arial"/>
        <family val="2"/>
      </rPr>
      <t>Tableau 2G</t>
    </r>
    <r>
      <rPr>
        <sz val="12"/>
        <color theme="1"/>
        <rFont val="Arial"/>
        <family val="2"/>
      </rPr>
      <t xml:space="preserve">  Nombre de services dispensés par les médecins de famille à des résidents d’une région rurale, Ontario, avant la pandémie (janvier à décembre 2019) et pendant la pandémie (mars 2020 à mars 2021)</t>
    </r>
  </si>
  <si>
    <r>
      <rPr>
        <b/>
        <sz val="12"/>
        <color theme="1"/>
        <rFont val="Arial"/>
        <family val="2"/>
      </rPr>
      <t>Tableau 2H</t>
    </r>
    <r>
      <rPr>
        <sz val="12"/>
        <color theme="1"/>
        <rFont val="Arial"/>
        <family val="2"/>
      </rPr>
      <t xml:space="preserve">  Nombre de services dispensés par les médecins de famille à des patients de 0 à 17 ans, Ontario, avant la pandémie (janvier à décembre 2019) et pendant la pandémie (mars 2020 à mars 2021)</t>
    </r>
  </si>
  <si>
    <r>
      <rPr>
        <b/>
        <sz val="12"/>
        <color theme="1"/>
        <rFont val="Arial"/>
        <family val="2"/>
      </rPr>
      <t>Tableau 2I</t>
    </r>
    <r>
      <rPr>
        <sz val="12"/>
        <color theme="1"/>
        <rFont val="Arial"/>
        <family val="2"/>
      </rPr>
      <t xml:space="preserve">  Nombre de services dispensés par les médecins de famille à des patients de 18 à 64 ans, Ontario, avant la pandémie (janvier à décembre 2019) et pendant la pandémie (mars 2020 à mars 2021)</t>
    </r>
  </si>
  <si>
    <r>
      <rPr>
        <b/>
        <sz val="12"/>
        <color theme="1"/>
        <rFont val="Arial"/>
        <family val="2"/>
      </rPr>
      <t>Tableau 2J</t>
    </r>
    <r>
      <rPr>
        <sz val="12"/>
        <color theme="1"/>
        <rFont val="Arial"/>
        <family val="2"/>
      </rPr>
      <t xml:space="preserve">  Nombre de services dispensés par les médecins de famille à des patients de 65 ans et plus, Ontario, avant la pandémie (janvier à décembre 2019) et pendant la pandémie (mars 2020 à mars 2021)</t>
    </r>
  </si>
  <si>
    <t>_x000D_
Mars 2019
Nombre de services, avant la pandémie</t>
  </si>
  <si>
    <t>_x000D_
Avril 2019 
Nombre de services, avant la pandémie</t>
  </si>
  <si>
    <t>_x000D_
Mai 2019 
Nombre de services, avant la pandémie</t>
  </si>
  <si>
    <t>_x000D_
Juin 2019
Nombre de services, avant la pandémie</t>
  </si>
  <si>
    <t>_x000D_
Juillet 2019
Nombre de services, avant la pandémie</t>
  </si>
  <si>
    <t>_x000D_
Août 2019
Nombre de services, avant la pandémie</t>
  </si>
  <si>
    <t>_x000D_
Septembre 2019
Nombre de services, avant la pandémie</t>
  </si>
  <si>
    <t>_x000D_
Octobre 2019
Nombre de services, avant la pandémie</t>
  </si>
  <si>
    <t>_x000D_
Novembre 2019
Nombre de services, avant la pandémie</t>
  </si>
  <si>
    <t>_x000D_
Décembre 2019
Nombre de services, avant la pandémie</t>
  </si>
  <si>
    <t>_x000D_
Janvier 2019
Nombre de services, avant la pandémie</t>
  </si>
  <si>
    <t>_x000D_
Février 2019
Nombre de services, avant la pandémie</t>
  </si>
  <si>
    <t>_x000D_
Mars 2020 à mars 2021 (moyenne mensuelle)
Nombre de services, pendant la pandémie</t>
  </si>
  <si>
    <t>_x000D_
Mars 2021
Nombre de services, pendant la pandémie</t>
  </si>
  <si>
    <t>_x000D_
Février 2021
Nombre de services, pendant la pandémie</t>
  </si>
  <si>
    <t>_x000D_
Janvier 2021
Nombre de services, pendant la pandémie</t>
  </si>
  <si>
    <t>_x000D_
Décembre 2020
Nombre de services, pendant la pandémie</t>
  </si>
  <si>
    <t>_x000D_
Novembre 2020
Nombre de services, pendant la pandémie</t>
  </si>
  <si>
    <t>_x000D_
Octobre 2020
Nombre de services, pendant la pandémie</t>
  </si>
  <si>
    <t>_x000D_
Août 2020 
Nombre de services, pendant la pandémie</t>
  </si>
  <si>
    <t>_x000D_
Juillet 2020
Nombre de services, pendant la pandémie</t>
  </si>
  <si>
    <t>_x000D_
Juin 2020
Nombre de services, pendant la pandémie</t>
  </si>
  <si>
    <t>_x000D_
Mai 2020
Nombre de services, pendant la pandémie</t>
  </si>
  <si>
    <t>_x000D_
Avril 2020
Nombre de services, pendant la pandémie</t>
  </si>
  <si>
    <t>_x000D_
Septembre 2020
Nombre de services, pendant la pandémie</t>
  </si>
  <si>
    <t>Les données n’ont pas encore été soumises pour janvier, février et mars 2021.</t>
  </si>
  <si>
    <t>_x000D_
Mars 2020
Nombre de services, pendant la pandémie</t>
  </si>
  <si>
    <r>
      <rPr>
        <b/>
        <sz val="12"/>
        <color theme="1"/>
        <rFont val="Arial"/>
        <family val="2"/>
      </rPr>
      <t>Tableau 3A</t>
    </r>
    <r>
      <rPr>
        <sz val="12"/>
        <color theme="1"/>
        <rFont val="Arial"/>
        <family val="2"/>
      </rPr>
      <t xml:space="preserve">  Nombre de services dispensés par les médecins de famille, Manitoba, avant la pandémie (janvier à décembre 2019) et pendant la pandémie (mars 2020 à mars 2021)</t>
    </r>
  </si>
  <si>
    <r>
      <rPr>
        <b/>
        <sz val="12"/>
        <color theme="1"/>
        <rFont val="Arial"/>
        <family val="2"/>
      </rPr>
      <t>Tableau 3B</t>
    </r>
    <r>
      <rPr>
        <sz val="12"/>
        <color theme="1"/>
        <rFont val="Arial"/>
        <family val="2"/>
      </rPr>
      <t xml:space="preserve">  Nombre de services dispensés par les médecins spécialistes, Manitoba, avant la pandémie (janvier à décembre 2019) et pendant la pandémie (mars 2020 à mars 2021)</t>
    </r>
  </si>
  <si>
    <r>
      <rPr>
        <b/>
        <sz val="12"/>
        <color theme="1"/>
        <rFont val="Arial"/>
        <family val="2"/>
      </rPr>
      <t>Tableau 3C</t>
    </r>
    <r>
      <rPr>
        <sz val="12"/>
        <color theme="1"/>
        <rFont val="Arial"/>
        <family val="2"/>
      </rPr>
      <t xml:space="preserve">  Nombre de services dispensés par les chirurgiens spécialisés, Manitoba, avant la pandémie (janvier à décembre 2019) et pendant la pandémie (mars 2020 à mars 2021)</t>
    </r>
  </si>
  <si>
    <r>
      <rPr>
        <b/>
        <sz val="12"/>
        <color theme="1"/>
        <rFont val="Arial"/>
        <family val="2"/>
      </rPr>
      <t>Tableau 3D</t>
    </r>
    <r>
      <rPr>
        <sz val="12"/>
        <color theme="1"/>
        <rFont val="Arial"/>
        <family val="2"/>
      </rPr>
      <t xml:space="preserve">  Nombre de services dispensés par les médecins de famille à des hommes, Manitoba, avant la pandémie (janvier à décembre 2019) et pendant la pandémie (mars 2020 à mars 2021)</t>
    </r>
  </si>
  <si>
    <r>
      <rPr>
        <b/>
        <sz val="12"/>
        <color theme="1"/>
        <rFont val="Arial"/>
        <family val="2"/>
      </rPr>
      <t>Tableau 3E</t>
    </r>
    <r>
      <rPr>
        <sz val="12"/>
        <color theme="1"/>
        <rFont val="Arial"/>
        <family val="2"/>
      </rPr>
      <t> Nombre de services dispensés par les médecins de famille à des femmes, Manitoba, avant la pandémie (janvier à décembre 2019) et pendant la pandémie (mars 2020 à mars 2021)</t>
    </r>
  </si>
  <si>
    <r>
      <rPr>
        <b/>
        <sz val="12"/>
        <color theme="1"/>
        <rFont val="Arial"/>
        <family val="2"/>
      </rPr>
      <t>Tableau 3F</t>
    </r>
    <r>
      <rPr>
        <sz val="12"/>
        <color theme="1"/>
        <rFont val="Arial"/>
        <family val="2"/>
      </rPr>
      <t xml:space="preserve">  Nombre de services dispensés par les médecins de famille à des résidents d’une région urbaine, Manitoba, avant la pandémie (janvier à décembre 2019) et pendant la pandémie (mars 2020 à mars 2021)</t>
    </r>
  </si>
  <si>
    <r>
      <rPr>
        <b/>
        <sz val="12"/>
        <color theme="1"/>
        <rFont val="Arial"/>
        <family val="2"/>
      </rPr>
      <t>Tableau 3G</t>
    </r>
    <r>
      <rPr>
        <sz val="12"/>
        <color theme="1"/>
        <rFont val="Arial"/>
        <family val="2"/>
      </rPr>
      <t xml:space="preserve">  Nombre de services dispensés par les médecins de famille à des résidents d’une région rurale, Manitoba, avant la pandémie (janvier à décembre 2019) et pendant la pandémie (mars 2020 à mars 2021)</t>
    </r>
  </si>
  <si>
    <r>
      <rPr>
        <b/>
        <sz val="12"/>
        <color theme="1"/>
        <rFont val="Arial"/>
        <family val="2"/>
      </rPr>
      <t>Tableau 3H</t>
    </r>
    <r>
      <rPr>
        <sz val="12"/>
        <color theme="1"/>
        <rFont val="Arial"/>
        <family val="2"/>
      </rPr>
      <t xml:space="preserve">  Nombre de services dispensés par les médecins de famille à des patients de 0 à 17 ans, Manitoba, avant la pandémie (janvier à décembre 2019) et pendant la pandémie (mars 2020 à mars 2021)</t>
    </r>
  </si>
  <si>
    <r>
      <rPr>
        <b/>
        <sz val="12"/>
        <color theme="1"/>
        <rFont val="Arial"/>
        <family val="2"/>
      </rPr>
      <t>Tableau 3I</t>
    </r>
    <r>
      <rPr>
        <sz val="12"/>
        <color theme="1"/>
        <rFont val="Arial"/>
        <family val="2"/>
      </rPr>
      <t xml:space="preserve">  Nombre de services dispensés par les médecins de famille à des patients de 18 à 64 ans, Manitoba, avant la pandémie (janvier à décembre 2019) et pendant la pandémie (mars 2020 à mars 2021)</t>
    </r>
  </si>
  <si>
    <r>
      <rPr>
        <b/>
        <sz val="12"/>
        <color theme="1"/>
        <rFont val="Arial"/>
        <family val="2"/>
      </rPr>
      <t xml:space="preserve">Tableau 3J </t>
    </r>
    <r>
      <rPr>
        <sz val="12"/>
        <color theme="1"/>
        <rFont val="Arial"/>
        <family val="2"/>
      </rPr>
      <t xml:space="preserve"> Nombre de services dispensés par les médecins de famille à des patients de 65 ans et plus, Manitoba, avant la pandémie (janvier à décembre 2019) et pendant la pandémie (mars 2020 à mars 2021)</t>
    </r>
  </si>
  <si>
    <r>
      <rPr>
        <b/>
        <sz val="12"/>
        <color theme="1"/>
        <rFont val="Arial"/>
        <family val="2"/>
      </rPr>
      <t>Tableau 4A</t>
    </r>
    <r>
      <rPr>
        <sz val="12"/>
        <color theme="1"/>
        <rFont val="Arial"/>
        <family val="2"/>
      </rPr>
      <t xml:space="preserve">  Nombre de services dispensés par les médecins de famille, Saskatchewan, avant la pandémie (janvier à décembre 2019) et pendant la pandémie (mars 2020 à mars 2021)</t>
    </r>
  </si>
  <si>
    <r>
      <rPr>
        <b/>
        <sz val="12"/>
        <color theme="1"/>
        <rFont val="Arial"/>
        <family val="2"/>
      </rPr>
      <t>Tableau 4B</t>
    </r>
    <r>
      <rPr>
        <sz val="12"/>
        <color theme="1"/>
        <rFont val="Arial"/>
        <family val="2"/>
      </rPr>
      <t xml:space="preserve">  Nombre de services dispensés par les médecins spécialistes, Saskatchewan, avant la pandémie (janvier à décembre 2019) et pendant la pandémie (mars 2020 à mars 2021)</t>
    </r>
  </si>
  <si>
    <r>
      <rPr>
        <b/>
        <sz val="12"/>
        <color theme="1"/>
        <rFont val="Arial"/>
        <family val="2"/>
      </rPr>
      <t>Tableau 4C</t>
    </r>
    <r>
      <rPr>
        <sz val="12"/>
        <color theme="1"/>
        <rFont val="Arial"/>
        <family val="2"/>
      </rPr>
      <t xml:space="preserve">  Nombre de services dispensés par les chirurgiens spécialisés, Saskatchewan, avant la pandémie (janvier à décembre 2019) et pendant la pandémie (mars 2020 à mars 2021)</t>
    </r>
  </si>
  <si>
    <r>
      <rPr>
        <b/>
        <sz val="12"/>
        <color theme="1"/>
        <rFont val="Arial"/>
        <family val="2"/>
      </rPr>
      <t>Tableau 4D</t>
    </r>
    <r>
      <rPr>
        <sz val="12"/>
        <color theme="1"/>
        <rFont val="Arial"/>
        <family val="2"/>
      </rPr>
      <t xml:space="preserve">  Nombre de services dispensés par les médecins de famille à des hommes, Saskatchewan, avant la pandémie (janvier à décembre 2019) et pendant la pandémie (mars 2020 à mars 2021)</t>
    </r>
  </si>
  <si>
    <r>
      <rPr>
        <b/>
        <sz val="12"/>
        <color theme="1"/>
        <rFont val="Arial"/>
        <family val="2"/>
      </rPr>
      <t xml:space="preserve">Tableau 4F  </t>
    </r>
    <r>
      <rPr>
        <sz val="12"/>
        <color theme="1"/>
        <rFont val="Arial"/>
        <family val="2"/>
      </rPr>
      <t>Nombre de services dispensés par les médecins de famille à des résidents d’une région urbaine, Saskatchewan, avant la pandémie (janvier à décembre 2019) et pendant la pandémie (mars 2020 à mars 2021)</t>
    </r>
  </si>
  <si>
    <r>
      <rPr>
        <b/>
        <sz val="12"/>
        <rFont val="Arial"/>
        <family val="2"/>
      </rPr>
      <t xml:space="preserve">Tableau 4E  </t>
    </r>
    <r>
      <rPr>
        <sz val="12"/>
        <rFont val="Arial"/>
        <family val="2"/>
      </rPr>
      <t>Nombre de services dispensés par les médecins de famille à des femmes, Saskatchewan, avant la pandémie (janvier à décembre 2019) et pendant la pandémie (mars 2020 à mars 2021)</t>
    </r>
  </si>
  <si>
    <r>
      <rPr>
        <b/>
        <sz val="12"/>
        <color theme="1"/>
        <rFont val="Arial"/>
        <family val="2"/>
      </rPr>
      <t xml:space="preserve">Tableau 4G </t>
    </r>
    <r>
      <rPr>
        <sz val="12"/>
        <color theme="1"/>
        <rFont val="Arial"/>
        <family val="2"/>
      </rPr>
      <t xml:space="preserve"> Nombre de services dispensés par les médecins de famille à des résidents d’une région rurale, Saskatchewan, avant la pandémie (janvier à décembre 2019) et pendant la pandémie (mars 2020 à mars 2021)</t>
    </r>
  </si>
  <si>
    <r>
      <rPr>
        <b/>
        <sz val="12"/>
        <color theme="1"/>
        <rFont val="Arial"/>
        <family val="2"/>
      </rPr>
      <t>Tableau 4H</t>
    </r>
    <r>
      <rPr>
        <sz val="12"/>
        <color theme="1"/>
        <rFont val="Arial"/>
        <family val="2"/>
      </rPr>
      <t xml:space="preserve">  Nombre de services dispensés par les médecins de famille à des patients de 0 à 17 ans, Saskatchewan, avant la pandémie (janvier à décembre 2019) et pendant la pandémie (mars 2020 à mars 2021)</t>
    </r>
  </si>
  <si>
    <r>
      <rPr>
        <b/>
        <sz val="12"/>
        <color theme="1"/>
        <rFont val="Arial"/>
        <family val="2"/>
      </rPr>
      <t>Tableau 4I</t>
    </r>
    <r>
      <rPr>
        <sz val="12"/>
        <color theme="1"/>
        <rFont val="Arial"/>
        <family val="2"/>
      </rPr>
      <t xml:space="preserve">  Nombre de services dispensés par les médecins de famille à des patients de 18 à 64 ans, Saskatchewan, avant la pandémie (janvier à décembre 2019) et pendant la pandémie (mars 2020 à mars 2021)</t>
    </r>
  </si>
  <si>
    <r>
      <rPr>
        <b/>
        <sz val="12"/>
        <color theme="1"/>
        <rFont val="Arial"/>
        <family val="2"/>
      </rPr>
      <t>Tableau 4J</t>
    </r>
    <r>
      <rPr>
        <sz val="12"/>
        <color theme="1"/>
        <rFont val="Arial"/>
        <family val="2"/>
      </rPr>
      <t xml:space="preserve">  Nombre de services dispensés par les médecins de famille à des patients de 65 ans et plus, Saskatchewan, avant la pandémie (janvier à décembre 2019) et pendant la pandémie (mars 2020 à mars 2021)</t>
    </r>
  </si>
  <si>
    <r>
      <rPr>
        <b/>
        <sz val="12"/>
        <color theme="1"/>
        <rFont val="Arial"/>
        <family val="2"/>
      </rPr>
      <t>Tableau 5A</t>
    </r>
    <r>
      <rPr>
        <sz val="12"/>
        <color theme="1"/>
        <rFont val="Arial"/>
        <family val="2"/>
      </rPr>
      <t xml:space="preserve">  Nombre de services dispensés par les médecins de famille, Alberta, avant la pandémie (janvier à décembre 2019) et pendant la pandémie (mars 2020 à mars 2021)</t>
    </r>
  </si>
  <si>
    <r>
      <rPr>
        <b/>
        <sz val="12"/>
        <color theme="1"/>
        <rFont val="Arial"/>
        <family val="2"/>
      </rPr>
      <t>Tableau 5B</t>
    </r>
    <r>
      <rPr>
        <sz val="12"/>
        <color theme="1"/>
        <rFont val="Arial"/>
        <family val="2"/>
      </rPr>
      <t xml:space="preserve">  Nombre de services dispensés par les médecins spécialistes, Alberta, avant la pandémie (janvier à décembre 2019) et pendant la pandémie (mars 2020 à mars 2021)</t>
    </r>
  </si>
  <si>
    <r>
      <rPr>
        <b/>
        <sz val="12"/>
        <color theme="1"/>
        <rFont val="Arial"/>
        <family val="2"/>
      </rPr>
      <t>Tableau 5C</t>
    </r>
    <r>
      <rPr>
        <sz val="12"/>
        <color theme="1"/>
        <rFont val="Arial"/>
        <family val="2"/>
      </rPr>
      <t xml:space="preserve">  Nombre de services dispensés par les chirurgiens spécialisés, Alberta, avant la pandémie (janvier à décembre 2019) et pendant la pandémie (mars 2020 à mars 2021)</t>
    </r>
  </si>
  <si>
    <r>
      <rPr>
        <b/>
        <sz val="12"/>
        <color theme="1"/>
        <rFont val="Arial"/>
        <family val="2"/>
      </rPr>
      <t>Tableau 5D</t>
    </r>
    <r>
      <rPr>
        <sz val="12"/>
        <color theme="1"/>
        <rFont val="Arial"/>
        <family val="2"/>
      </rPr>
      <t xml:space="preserve">  Nombre de services dispensés par les médecins de famille à des hommes, Alberta, avant la pandémie (janvier à décembre 2019) et pendant la pandémie (mars 2020 à mars 2021)</t>
    </r>
  </si>
  <si>
    <r>
      <rPr>
        <b/>
        <sz val="12"/>
        <rFont val="Arial"/>
        <family val="2"/>
      </rPr>
      <t>Tableau 5E</t>
    </r>
    <r>
      <rPr>
        <sz val="12"/>
        <rFont val="Arial"/>
        <family val="2"/>
      </rPr>
      <t> Nombre de services dispensés par les médecins de famille à des femmes, Alberta, avant la pandémie (janvier à décembre 2019) et pendant la pandémie (mars 2020 à mars 2021)</t>
    </r>
  </si>
  <si>
    <r>
      <rPr>
        <b/>
        <sz val="12"/>
        <color theme="1"/>
        <rFont val="Arial"/>
        <family val="2"/>
      </rPr>
      <t>Tableau 5F</t>
    </r>
    <r>
      <rPr>
        <sz val="12"/>
        <color theme="1"/>
        <rFont val="Arial"/>
        <family val="2"/>
      </rPr>
      <t xml:space="preserve">  Nombre de services dispensés par les médecins de famille à des résidents d’une région urbaine, Alberta, avant la pandémie (janvier à décembre 2019) et pendant la pandémie (mars 2020 à mars 2021)</t>
    </r>
  </si>
  <si>
    <r>
      <rPr>
        <b/>
        <sz val="12"/>
        <color theme="1"/>
        <rFont val="Arial"/>
        <family val="2"/>
      </rPr>
      <t>Tableau 5G</t>
    </r>
    <r>
      <rPr>
        <sz val="12"/>
        <color theme="1"/>
        <rFont val="Arial"/>
        <family val="2"/>
      </rPr>
      <t xml:space="preserve">  Nombre de services dispensés par les médecins de famille à des résidents d’une région rurale, Alberta, avant la pandémie (janvier à décembre 2019) et pendant la pandémie (mars 2020 à mars 2021)</t>
    </r>
  </si>
  <si>
    <r>
      <rPr>
        <b/>
        <sz val="12"/>
        <color theme="1"/>
        <rFont val="Arial"/>
        <family val="2"/>
      </rPr>
      <t>Tableau 5H</t>
    </r>
    <r>
      <rPr>
        <sz val="12"/>
        <color theme="1"/>
        <rFont val="Arial"/>
        <family val="2"/>
      </rPr>
      <t xml:space="preserve">  Nombre de services dispensés par les médecins de famille à des patients de 0 à 17 ans, Alberta, avant la pandémie (janvier à décembre 2019) et pendant la pandémie (mars 2020 à mars 2021)</t>
    </r>
  </si>
  <si>
    <r>
      <rPr>
        <b/>
        <sz val="12"/>
        <color theme="1"/>
        <rFont val="Arial"/>
        <family val="2"/>
      </rPr>
      <t>Tableau 5I</t>
    </r>
    <r>
      <rPr>
        <sz val="12"/>
        <color theme="1"/>
        <rFont val="Arial"/>
        <family val="2"/>
      </rPr>
      <t xml:space="preserve">  Nombre de services dispensés par les médecins de famille à des patients de 18 à 64 ans, Alberta, avant la pandémie (janvier à décembre 2019) et pendant la pandémie (mars 2020 à mars 2021)</t>
    </r>
  </si>
  <si>
    <r>
      <rPr>
        <b/>
        <sz val="12"/>
        <rFont val="Arial"/>
        <family val="2"/>
      </rPr>
      <t>Tableau 5J</t>
    </r>
    <r>
      <rPr>
        <sz val="12"/>
        <rFont val="Arial"/>
        <family val="2"/>
      </rPr>
      <t xml:space="preserve">  Nombre de services dispensés par les médecins de famille à des patients de 65 ans et plus, Alberta, avant la pandémie (janvier à décembre 2019) et pendant la pandémie (mars 2020 à mars 2021)</t>
    </r>
  </si>
  <si>
    <r>
      <rPr>
        <b/>
        <sz val="12"/>
        <color theme="1"/>
        <rFont val="Arial"/>
        <family val="2"/>
      </rPr>
      <t>Tableau 6J</t>
    </r>
    <r>
      <rPr>
        <sz val="12"/>
        <color theme="1"/>
        <rFont val="Arial"/>
        <family val="2"/>
      </rPr>
      <t xml:space="preserve">  Nombre de services dispensés par les médecins de famille à des patients de 65 ans et plus, Colombie-Britannique, avant la pandémie (janvier à décembre 2019) et pendant la pandémie (mars 2020 à mars 2021)</t>
    </r>
  </si>
  <si>
    <r>
      <rPr>
        <b/>
        <sz val="12"/>
        <color theme="1"/>
        <rFont val="Arial"/>
        <family val="2"/>
      </rPr>
      <t>Tableau 6I</t>
    </r>
    <r>
      <rPr>
        <sz val="12"/>
        <color theme="1"/>
        <rFont val="Arial"/>
        <family val="2"/>
      </rPr>
      <t xml:space="preserve">  Nombre de services dispensés par les médecins de famille à des patients de 18 à 64 ans, Colombie-Britannique, avant la pandémie (janvier à décembre 2019) et pendant la pandémie (mars 2020 à mars 2021)</t>
    </r>
  </si>
  <si>
    <r>
      <rPr>
        <b/>
        <sz val="12"/>
        <color theme="1"/>
        <rFont val="Arial"/>
        <family val="2"/>
      </rPr>
      <t>Tableau 6H</t>
    </r>
    <r>
      <rPr>
        <sz val="12"/>
        <color theme="1"/>
        <rFont val="Arial"/>
        <family val="2"/>
      </rPr>
      <t xml:space="preserve">  Nombre de services dispensés par les médecins de famille à des patients de 0 à 17 ans, Colombie-Britannique, avant la pandémie (janvier à décembre 2019) et pendant la pandémie (mars 2020 à mars 2021)</t>
    </r>
  </si>
  <si>
    <r>
      <rPr>
        <b/>
        <sz val="12"/>
        <color theme="1"/>
        <rFont val="Arial"/>
        <family val="2"/>
      </rPr>
      <t>Tableau 6G</t>
    </r>
    <r>
      <rPr>
        <sz val="12"/>
        <color theme="1"/>
        <rFont val="Arial"/>
        <family val="2"/>
      </rPr>
      <t xml:space="preserve">  Nombre de services dispensés par les médecins de famille à des résidents d’une région rurale, Colombie-Britannique, avant la pandémie (janvier à décembre 2019) et pendant la pandémie (mars 2020 à mars 2021)</t>
    </r>
  </si>
  <si>
    <r>
      <rPr>
        <b/>
        <sz val="12"/>
        <color theme="1"/>
        <rFont val="Arial"/>
        <family val="2"/>
      </rPr>
      <t>Tableau 6F</t>
    </r>
    <r>
      <rPr>
        <sz val="12"/>
        <color theme="1"/>
        <rFont val="Arial"/>
        <family val="2"/>
      </rPr>
      <t xml:space="preserve">  Nombre de services dispensés par les médecins de famille à des résidents d’une région urbaine, Colombie-Britannique, avant la pandémie (janvier à décembre 2019) et pendant la pandémie (mars 2020 à mars 2021)</t>
    </r>
  </si>
  <si>
    <r>
      <rPr>
        <b/>
        <sz val="12"/>
        <rFont val="Arial"/>
        <family val="2"/>
      </rPr>
      <t>Tableau 6E</t>
    </r>
    <r>
      <rPr>
        <sz val="12"/>
        <rFont val="Arial"/>
        <family val="2"/>
      </rPr>
      <t> Nombre de services dispensés par les médecins de famille à des femmes, Colombie-Britannique, avant la pandémie (janvier à décembre 2019) et pendant la pandémie (mars 2020 à mars 2021)</t>
    </r>
  </si>
  <si>
    <r>
      <rPr>
        <b/>
        <sz val="12"/>
        <color theme="1"/>
        <rFont val="Arial"/>
        <family val="2"/>
      </rPr>
      <t>Tableau 6D</t>
    </r>
    <r>
      <rPr>
        <sz val="12"/>
        <color theme="1"/>
        <rFont val="Arial"/>
        <family val="2"/>
      </rPr>
      <t xml:space="preserve">  Nombre de services dispensés par les médecins de famille à des hommes, Colombie-Britannique, avant la pandémie (janvier à décembre 2019) et pendant la pandémie (mars 2020 à mars 2021)</t>
    </r>
  </si>
  <si>
    <r>
      <rPr>
        <b/>
        <sz val="12"/>
        <color theme="1"/>
        <rFont val="Arial"/>
        <family val="2"/>
      </rPr>
      <t>Tableau 6C</t>
    </r>
    <r>
      <rPr>
        <sz val="12"/>
        <color theme="1"/>
        <rFont val="Arial"/>
        <family val="2"/>
      </rPr>
      <t xml:space="preserve">  Nombre de services dispensés par les chirurgiens spécialisés, Colombie-Britannique, avant la pandémie (janvier à décembre 2019) et pendant la pandémie (mars 2020 à mars 2021)</t>
    </r>
  </si>
  <si>
    <r>
      <rPr>
        <b/>
        <sz val="12"/>
        <color theme="1"/>
        <rFont val="Arial"/>
        <family val="2"/>
      </rPr>
      <t>Tableau 6B</t>
    </r>
    <r>
      <rPr>
        <sz val="12"/>
        <color theme="1"/>
        <rFont val="Arial"/>
        <family val="2"/>
      </rPr>
      <t xml:space="preserve">  Nombre de services dispensés par les médecins spécialistes, Colombie-Britannique, avant la pandémie (janvier à décembre 2019) et pendant la pandémie (mars 2020 à mars 2021)</t>
    </r>
  </si>
  <si>
    <r>
      <rPr>
        <b/>
        <sz val="12"/>
        <color theme="1"/>
        <rFont val="Arial"/>
        <family val="2"/>
      </rPr>
      <t>Tableau 6A</t>
    </r>
    <r>
      <rPr>
        <sz val="12"/>
        <color theme="1"/>
        <rFont val="Arial"/>
        <family val="2"/>
      </rPr>
      <t xml:space="preserve">  Nombre de services dispensés par les médecins de famille, Colombie-Britannique, avant la pandémie (janvier à décembre 2019) et pendant la pandémie (mars 2020 à mars 2021)</t>
    </r>
  </si>
  <si>
    <t>Tableau 1B  Nombre de services dispensés par les médecins spécialistes, Nouvelle-Écosse, avant la pandémie (janvier à décembre 2019) et pendant la pandémie (mars 2020 à mars 2021)</t>
  </si>
  <si>
    <t>Tableau 1C  Nombre de services dispensés par les chirurgiens spécialisés, Nouvelle-Écosse, avant la pandémie (janvier à décembre 2019) et pendant la pandémie (mars 2020 à mars 2021)</t>
  </si>
  <si>
    <t>Tableau 1E  Nombre de services dispensés par les médecins de famille à des femmes, Nouvelle-Écosse, avant la pandémie (janvier à décembre 2019) et pendant la pandémie (mars 2020 à mars 2021)</t>
  </si>
  <si>
    <t>Tableau 1F  Nombre de services dispensés par les médecins de famille à des résidents d’une région urbaine, Nouvelle-Écosse, avant la pandémie (janvier à décembre 2019) et pendant la pandémie (mars 2020 à mars 2021)</t>
  </si>
  <si>
    <t>Tableau 1G  Nombre de services dispensés par les médecins de famille à des résidents d’une région rurale, Nouvelle-Écosse, avant la pandémie (janvier à décembre 2019) et pendant la pandémie (mars 2020 à mars 2021)</t>
  </si>
  <si>
    <t>Tableau 1H  Nombre de services dispensés par les médecins de famille à des patients de 0 à 17 ans, Nouvelle-Écosse, avant la pandémie (janvier à décembre 2019) et pendant la pandémie (mars 2020 à mars 2021)</t>
  </si>
  <si>
    <t>Tableau 1I  Nombre de services dispensés par les médecins de famille à des patients de 18 à 64 ans, Nouvelle-Écosse, avant la pandémie (janvier à décembre 2019) et pendant la pandémie (mars 2020 à mars 2021)</t>
  </si>
  <si>
    <t>Tableau 1J  Nombre de services dispensés par les médecins de famille à des patients de 65 ans et plus, Nouvelle-Écosse, avant la pandémie (janvier à décembre 2019) et pendant la pandémie (mars 2020 à mars 2021)</t>
  </si>
  <si>
    <r>
      <t>Le tableau présente les données déclarées à l’ICIS au 1</t>
    </r>
    <r>
      <rPr>
        <vertAlign val="superscript"/>
        <sz val="9"/>
        <rFont val="Arial"/>
        <family val="2"/>
      </rPr>
      <t>er</t>
    </r>
    <r>
      <rPr>
        <sz val="9"/>
        <rFont val="Arial"/>
        <family val="2"/>
      </rPr>
      <t xml:space="preserve"> juillet 2021.</t>
    </r>
  </si>
  <si>
    <t>Les données sont provisoires. Pour en savoir plus, consultez l’avis aux lecteurs.</t>
  </si>
  <si>
    <t>Base de données nationale sur les médecins, 2019 à 2021, Institut canadien d’information sur la santé.</t>
  </si>
  <si>
    <r>
      <t>Il y a eu sous-déclaration des données de la Saskatchewan du 1</t>
    </r>
    <r>
      <rPr>
        <vertAlign val="superscript"/>
        <sz val="9"/>
        <rFont val="Arial"/>
        <family val="2"/>
      </rPr>
      <t>er</t>
    </r>
    <r>
      <rPr>
        <sz val="9"/>
        <rFont val="Arial"/>
        <family val="2"/>
      </rPr>
      <t> avril au 30 juin 2020, car les médecins qui ont adhéré à la Pandemic Physician Service Agreement (entente sur les services des médecins pendant la pandémie) n’ont pas soumis de données sur l’utilisation des services qu’ils ont fournis.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</si>
</sst>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0\ %"/>
    <numFmt numFmtId="167" formatCode="0.0\ %"/>
  </numFmts>
  <fonts count="53" x14ac:knownFonts="1">
    <font>
      <sz val="11"/>
      <color theme="1"/>
      <name val="Arial"/>
      <family val="2"/>
    </font>
    <font>
      <sz val="11"/>
      <color theme="1"/>
      <name val="Calibri"/>
      <family val="2"/>
      <scheme val="minor"/>
    </font>
    <font>
      <b/>
      <sz val="11"/>
      <color theme="0"/>
      <name val="Arial"/>
      <family val="2"/>
    </font>
    <font>
      <sz val="10"/>
      <name val="Arial"/>
      <family val="2"/>
    </font>
    <font>
      <sz val="11"/>
      <color theme="1"/>
      <name val="Arial"/>
      <family val="2"/>
    </font>
    <font>
      <sz val="11"/>
      <name val="Arial"/>
      <family val="2"/>
    </font>
    <font>
      <sz val="11"/>
      <color rgb="FFFF0000"/>
      <name val="Arial"/>
      <family val="2"/>
    </font>
    <font>
      <sz val="30"/>
      <name val="Calibri"/>
      <family val="2"/>
    </font>
    <font>
      <sz val="24"/>
      <name val="Calibri"/>
      <family val="2"/>
    </font>
    <font>
      <u/>
      <sz val="11"/>
      <color rgb="FF0070C0"/>
      <name val="Arial"/>
      <family val="2"/>
    </font>
    <font>
      <sz val="11"/>
      <color rgb="FF000000"/>
      <name val="Arial"/>
      <family val="2"/>
    </font>
    <font>
      <sz val="12"/>
      <color theme="1"/>
      <name val="Arial"/>
      <family val="2"/>
    </font>
    <font>
      <sz val="9"/>
      <name val="Arial"/>
      <family val="2"/>
    </font>
    <font>
      <sz val="11"/>
      <color theme="1"/>
      <name val="Arial"/>
      <family val="2"/>
      <charset val="1"/>
    </font>
    <font>
      <sz val="9"/>
      <color theme="1"/>
      <name val="Arial"/>
      <family val="2"/>
    </font>
    <font>
      <strike/>
      <sz val="11"/>
      <color rgb="FFFF0000"/>
      <name val="Arial"/>
      <family val="2"/>
    </font>
    <font>
      <strike/>
      <sz val="11"/>
      <color rgb="FFFF0000"/>
      <name val="Calibri"/>
      <family val="2"/>
      <scheme val="minor"/>
    </font>
    <font>
      <sz val="11"/>
      <name val="Calibri"/>
      <family val="2"/>
      <scheme val="minor"/>
    </font>
    <font>
      <sz val="9"/>
      <color theme="1"/>
      <name val="Calibri"/>
      <family val="2"/>
      <scheme val="minor"/>
    </font>
    <font>
      <sz val="9"/>
      <name val="Calibri"/>
      <family val="2"/>
      <scheme val="minor"/>
    </font>
    <font>
      <b/>
      <sz val="9"/>
      <name val="Arial"/>
      <family val="2"/>
    </font>
    <font>
      <sz val="12"/>
      <name val="Arial"/>
      <family val="2"/>
    </font>
    <font>
      <u/>
      <sz val="9"/>
      <color rgb="FF0070C0"/>
      <name val="Arial"/>
      <family val="2"/>
    </font>
    <font>
      <i/>
      <u/>
      <sz val="9"/>
      <color rgb="FF0070C0"/>
      <name val="Arial"/>
      <family val="2"/>
    </font>
    <font>
      <sz val="18"/>
      <color theme="3"/>
      <name val="Calibri Light"/>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852062"/>
      <name val="Arial"/>
      <family val="2"/>
    </font>
    <font>
      <b/>
      <sz val="18"/>
      <name val="Calibri"/>
      <family val="2"/>
    </font>
    <font>
      <b/>
      <sz val="15"/>
      <name val="Calibri"/>
      <family val="2"/>
    </font>
    <font>
      <b/>
      <sz val="11"/>
      <name val="Arial"/>
      <family val="2"/>
    </font>
    <font>
      <i/>
      <sz val="11"/>
      <name val="Arial"/>
      <family val="2"/>
    </font>
    <font>
      <sz val="10"/>
      <color theme="1"/>
      <name val="Arial"/>
      <family val="2"/>
    </font>
    <font>
      <i/>
      <sz val="12"/>
      <name val="Arial"/>
      <family val="2"/>
    </font>
    <font>
      <i/>
      <sz val="12"/>
      <color theme="1"/>
      <name val="Arial"/>
      <family val="2"/>
    </font>
    <font>
      <sz val="11"/>
      <color rgb="FF0070C0"/>
      <name val="Arial"/>
      <family val="2"/>
    </font>
    <font>
      <sz val="9"/>
      <color rgb="FF0070C0"/>
      <name val="Arial"/>
      <family val="2"/>
    </font>
    <font>
      <sz val="11"/>
      <color theme="0"/>
      <name val="Arial"/>
      <family val="2"/>
    </font>
    <font>
      <strike/>
      <sz val="11"/>
      <name val="Calibri"/>
      <family val="2"/>
      <scheme val="minor"/>
    </font>
    <font>
      <b/>
      <sz val="12"/>
      <name val="Arial"/>
      <family val="2"/>
    </font>
    <font>
      <b/>
      <sz val="12"/>
      <color theme="1"/>
      <name val="Arial"/>
      <family val="2"/>
    </font>
    <font>
      <strike/>
      <sz val="11"/>
      <name val="Arial"/>
      <family val="2"/>
    </font>
    <font>
      <vertAlign val="superscript"/>
      <sz val="9"/>
      <name val="Arial"/>
      <family val="2"/>
    </font>
  </fonts>
  <fills count="36">
    <fill>
      <patternFill patternType="none"/>
    </fill>
    <fill>
      <patternFill patternType="gray125"/>
    </fill>
    <fill>
      <patternFill patternType="solid">
        <fgColor rgb="FF58595B"/>
        <bgColor indexed="64"/>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right/>
      <top style="thin">
        <color theme="0"/>
      </top>
      <bottom/>
      <diagonal/>
    </border>
    <border>
      <left/>
      <right style="thin">
        <color theme="0"/>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thin">
        <color theme="0"/>
      </right>
      <top style="thin">
        <color indexed="64"/>
      </top>
      <bottom style="thin">
        <color theme="0"/>
      </bottom>
      <diagonal/>
    </border>
    <border>
      <left/>
      <right style="thin">
        <color theme="0"/>
      </right>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style="thin">
        <color indexed="64"/>
      </bottom>
      <diagonal/>
    </border>
    <border>
      <left style="thin">
        <color indexed="64"/>
      </left>
      <right style="thin">
        <color indexed="64"/>
      </right>
      <top/>
      <bottom style="thin">
        <color indexed="64"/>
      </bottom>
      <diagonal/>
    </border>
    <border>
      <left/>
      <right style="thin">
        <color theme="0"/>
      </right>
      <top style="thin">
        <color indexed="64"/>
      </top>
      <bottom/>
      <diagonal/>
    </border>
    <border>
      <left style="thin">
        <color theme="0"/>
      </left>
      <right/>
      <top style="thin">
        <color theme="0"/>
      </top>
      <bottom style="thin">
        <color indexed="64"/>
      </bottom>
      <diagonal/>
    </border>
    <border>
      <left style="thin">
        <color indexed="64"/>
      </left>
      <right/>
      <top/>
      <bottom style="thin">
        <color indexed="64"/>
      </bottom>
      <diagonal/>
    </border>
    <border>
      <left/>
      <right style="thin">
        <color theme="0"/>
      </right>
      <top style="thin">
        <color theme="0"/>
      </top>
      <bottom style="thin">
        <color indexed="64"/>
      </bottom>
      <diagonal/>
    </border>
    <border>
      <left/>
      <right/>
      <top style="thin">
        <color theme="0"/>
      </top>
      <bottom style="thin">
        <color indexed="64"/>
      </bottom>
      <diagonal/>
    </border>
    <border>
      <left/>
      <right/>
      <top style="thin">
        <color auto="1"/>
      </top>
      <bottom/>
      <diagonal/>
    </border>
  </borders>
  <cellStyleXfs count="57">
    <xf numFmtId="0" fontId="0" fillId="0" borderId="0"/>
    <xf numFmtId="9" fontId="1" fillId="0" borderId="0" applyFont="0" applyFill="0" applyBorder="0" applyAlignment="0" applyProtection="0"/>
    <xf numFmtId="0" fontId="2" fillId="2" borderId="11" applyNumberFormat="0" applyAlignment="0">
      <alignment horizontal="left" vertical="top"/>
    </xf>
    <xf numFmtId="0" fontId="12" fillId="0" borderId="0" applyNumberFormat="0" applyProtection="0">
      <alignment horizontal="left" vertical="top"/>
    </xf>
    <xf numFmtId="43" fontId="1" fillId="0" borderId="0" applyFont="0" applyFill="0" applyBorder="0" applyAlignment="0" applyProtection="0"/>
    <xf numFmtId="0" fontId="10" fillId="0" borderId="0" applyNumberFormat="0" applyFill="0" applyBorder="0" applyProtection="0">
      <alignment horizontal="left" vertical="top" wrapText="1"/>
    </xf>
    <xf numFmtId="0" fontId="7" fillId="0" borderId="0" applyNumberFormat="0" applyFill="0" applyProtection="0">
      <alignment horizontal="left" vertical="top"/>
    </xf>
    <xf numFmtId="0" fontId="8" fillId="0" borderId="0" applyNumberFormat="0" applyProtection="0">
      <alignment horizontal="left" vertical="top"/>
    </xf>
    <xf numFmtId="0" fontId="9" fillId="0" borderId="0" applyNumberFormat="0" applyFill="0" applyBorder="0" applyAlignment="0" applyProtection="0"/>
    <xf numFmtId="0" fontId="11" fillId="0" borderId="0" applyNumberFormat="0" applyFill="0" applyProtection="0">
      <alignment horizontal="left" vertical="top"/>
    </xf>
    <xf numFmtId="0" fontId="37" fillId="0" borderId="0" applyNumberForma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0" borderId="0" applyNumberFormat="0" applyFill="0" applyBorder="0" applyAlignment="0" applyProtection="0"/>
    <xf numFmtId="0" fontId="7" fillId="0" borderId="0" applyNumberFormat="0" applyFill="0" applyProtection="0">
      <alignment horizontal="left" vertical="top"/>
    </xf>
    <xf numFmtId="0" fontId="8" fillId="0" borderId="0" applyNumberFormat="0" applyFill="0" applyProtection="0">
      <alignment horizontal="left" vertical="top"/>
    </xf>
    <xf numFmtId="0" fontId="38" fillId="0" borderId="0" applyNumberFormat="0" applyFill="0" applyProtection="0">
      <alignment horizontal="left" vertical="top"/>
    </xf>
    <xf numFmtId="0" fontId="39" fillId="0" borderId="0" applyNumberFormat="0" applyFill="0" applyProtection="0">
      <alignment horizontal="left" vertical="top"/>
    </xf>
    <xf numFmtId="0" fontId="25"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4" applyNumberFormat="0" applyAlignment="0" applyProtection="0"/>
    <xf numFmtId="0" fontId="29" fillId="9" borderId="5" applyNumberFormat="0" applyAlignment="0" applyProtection="0"/>
    <xf numFmtId="0" fontId="30" fillId="9" borderId="4" applyNumberFormat="0" applyAlignment="0" applyProtection="0"/>
    <xf numFmtId="0" fontId="31" fillId="0" borderId="6" applyNumberFormat="0" applyFill="0" applyAlignment="0" applyProtection="0"/>
    <xf numFmtId="0" fontId="32" fillId="10" borderId="7" applyNumberFormat="0" applyAlignment="0" applyProtection="0"/>
    <xf numFmtId="0" fontId="33" fillId="0" borderId="0" applyNumberFormat="0" applyFill="0" applyBorder="0" applyAlignment="0" applyProtection="0"/>
    <xf numFmtId="0" fontId="1" fillId="11" borderId="8" applyNumberFormat="0" applyFont="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6" fillId="35" borderId="0" applyNumberFormat="0" applyBorder="0" applyAlignment="0" applyProtection="0"/>
    <xf numFmtId="0" fontId="11" fillId="0" borderId="0" applyNumberFormat="0" applyFill="0" applyProtection="0">
      <alignment horizontal="left" vertical="top"/>
    </xf>
    <xf numFmtId="0" fontId="47" fillId="2" borderId="28" applyAlignment="0">
      <alignment horizontal="left" vertical="top"/>
    </xf>
  </cellStyleXfs>
  <cellXfs count="285">
    <xf numFmtId="0" fontId="0" fillId="0" borderId="0" xfId="0"/>
    <xf numFmtId="9" fontId="4" fillId="0" borderId="0" xfId="1" applyFont="1" applyBorder="1"/>
    <xf numFmtId="164" fontId="4" fillId="0" borderId="0" xfId="4" applyNumberFormat="1" applyFont="1" applyBorder="1"/>
    <xf numFmtId="9" fontId="4" fillId="0" borderId="0" xfId="1" applyFont="1" applyBorder="1" applyAlignment="1">
      <alignment horizontal="right"/>
    </xf>
    <xf numFmtId="0" fontId="5" fillId="4" borderId="0" xfId="0" applyFont="1" applyFill="1"/>
    <xf numFmtId="0" fontId="0" fillId="0" borderId="0" xfId="0"/>
    <xf numFmtId="0" fontId="10" fillId="0" borderId="0" xfId="5">
      <alignment horizontal="left" vertical="top" wrapText="1"/>
    </xf>
    <xf numFmtId="0" fontId="8" fillId="0" borderId="0" xfId="7">
      <alignment horizontal="left" vertical="top"/>
    </xf>
    <xf numFmtId="49" fontId="10" fillId="0" borderId="0" xfId="5" applyNumberFormat="1">
      <alignment horizontal="left" vertical="top" wrapText="1"/>
    </xf>
    <xf numFmtId="49" fontId="9" fillId="0" borderId="0" xfId="8" applyNumberFormat="1" applyAlignment="1">
      <alignment horizontal="left" vertical="top" wrapText="1"/>
    </xf>
    <xf numFmtId="0" fontId="0" fillId="0" borderId="0" xfId="0" applyAlignment="1">
      <alignment vertical="top"/>
    </xf>
    <xf numFmtId="0" fontId="5" fillId="0" borderId="0" xfId="0" applyFont="1" applyAlignment="1">
      <alignment horizontal="left" vertical="top" wrapText="1"/>
    </xf>
    <xf numFmtId="0" fontId="6" fillId="0" borderId="0" xfId="0" applyFont="1" applyAlignment="1">
      <alignment horizontal="left" vertical="top" wrapText="1"/>
    </xf>
    <xf numFmtId="0" fontId="6" fillId="0" borderId="0" xfId="0" applyFont="1" applyAlignment="1">
      <alignment vertical="top" wrapText="1"/>
    </xf>
    <xf numFmtId="49" fontId="9" fillId="0" borderId="0" xfId="8" applyNumberFormat="1" applyFill="1" applyBorder="1" applyAlignment="1">
      <alignment vertical="top"/>
    </xf>
    <xf numFmtId="0" fontId="13" fillId="0" borderId="0" xfId="0" applyFont="1" applyAlignment="1">
      <alignment vertical="top" wrapText="1"/>
    </xf>
    <xf numFmtId="0" fontId="6" fillId="0" borderId="0" xfId="0" applyFont="1" applyAlignment="1">
      <alignment vertical="top"/>
    </xf>
    <xf numFmtId="0" fontId="0" fillId="0" borderId="0" xfId="0" applyAlignment="1">
      <alignment vertical="top"/>
    </xf>
    <xf numFmtId="164" fontId="4" fillId="0" borderId="0" xfId="4" applyNumberFormat="1" applyFont="1" applyBorder="1" applyAlignment="1">
      <alignment vertical="top"/>
    </xf>
    <xf numFmtId="9" fontId="4" fillId="0" borderId="0" xfId="1" applyFont="1" applyBorder="1" applyAlignment="1">
      <alignment vertical="top"/>
    </xf>
    <xf numFmtId="0" fontId="16" fillId="0" borderId="0" xfId="0" applyFont="1"/>
    <xf numFmtId="164" fontId="15" fillId="0" borderId="0" xfId="4" applyNumberFormat="1" applyFont="1" applyBorder="1"/>
    <xf numFmtId="9" fontId="15" fillId="0" borderId="0" xfId="1" applyFont="1" applyBorder="1" applyAlignment="1">
      <alignment horizontal="right"/>
    </xf>
    <xf numFmtId="164" fontId="5" fillId="0" borderId="0" xfId="4" applyNumberFormat="1" applyFont="1" applyBorder="1"/>
    <xf numFmtId="9" fontId="5" fillId="0" borderId="0" xfId="1" applyFont="1" applyBorder="1" applyAlignment="1">
      <alignment horizontal="right"/>
    </xf>
    <xf numFmtId="0" fontId="17" fillId="0" borderId="0" xfId="0" applyFont="1"/>
    <xf numFmtId="164" fontId="14" fillId="0" borderId="0" xfId="4" applyNumberFormat="1" applyFont="1" applyBorder="1"/>
    <xf numFmtId="9" fontId="14" fillId="0" borderId="0" xfId="1" applyFont="1" applyBorder="1" applyAlignment="1">
      <alignment horizontal="right"/>
    </xf>
    <xf numFmtId="0" fontId="18" fillId="0" borderId="0" xfId="0" applyFont="1"/>
    <xf numFmtId="164" fontId="12" fillId="0" borderId="0" xfId="4" applyNumberFormat="1" applyFont="1" applyBorder="1"/>
    <xf numFmtId="9" fontId="12" fillId="0" borderId="0" xfId="1" applyFont="1" applyBorder="1" applyAlignment="1">
      <alignment horizontal="right"/>
    </xf>
    <xf numFmtId="0" fontId="19" fillId="0" borderId="0" xfId="0" applyFont="1"/>
    <xf numFmtId="0" fontId="18" fillId="0" borderId="0" xfId="0" applyFont="1" applyAlignment="1">
      <alignment vertical="top"/>
    </xf>
    <xf numFmtId="164" fontId="4" fillId="0" borderId="0" xfId="4" applyNumberFormat="1" applyFont="1" applyFill="1" applyBorder="1"/>
    <xf numFmtId="9" fontId="4" fillId="0" borderId="0" xfId="1" applyFont="1" applyFill="1" applyBorder="1" applyAlignment="1">
      <alignment horizontal="right"/>
    </xf>
    <xf numFmtId="0" fontId="5" fillId="0" borderId="0" xfId="0" quotePrefix="1" applyFont="1" applyAlignment="1">
      <alignment vertical="top" wrapText="1"/>
    </xf>
    <xf numFmtId="0" fontId="5" fillId="0" borderId="0" xfId="0" applyFont="1" applyAlignment="1">
      <alignment vertical="top" wrapText="1"/>
    </xf>
    <xf numFmtId="0" fontId="17" fillId="0" borderId="0" xfId="0" applyFont="1" applyAlignment="1"/>
    <xf numFmtId="0" fontId="5" fillId="4" borderId="0" xfId="5" applyFont="1" applyFill="1" applyAlignment="1">
      <alignment horizontal="left" vertical="top"/>
    </xf>
    <xf numFmtId="0" fontId="10" fillId="0" borderId="0" xfId="0" applyFont="1" applyFill="1" applyAlignment="1"/>
    <xf numFmtId="0" fontId="9" fillId="0" borderId="0" xfId="8" applyFont="1" applyBorder="1" applyAlignment="1">
      <alignment vertical="center"/>
    </xf>
    <xf numFmtId="0" fontId="9" fillId="0" borderId="0" xfId="8" applyFont="1" applyBorder="1"/>
    <xf numFmtId="0" fontId="9" fillId="0" borderId="0" xfId="8" applyFont="1" applyBorder="1" applyAlignment="1">
      <alignment vertical="top"/>
    </xf>
    <xf numFmtId="0" fontId="8" fillId="0" borderId="0" xfId="16">
      <alignment horizontal="left" vertical="top"/>
    </xf>
    <xf numFmtId="0" fontId="3" fillId="3" borderId="0" xfId="0" applyNumberFormat="1" applyFont="1" applyFill="1" applyBorder="1" applyAlignment="1">
      <alignment horizontal="left"/>
    </xf>
    <xf numFmtId="0" fontId="8" fillId="0" borderId="0" xfId="16" applyFill="1">
      <alignment horizontal="left" vertical="top"/>
    </xf>
    <xf numFmtId="0" fontId="38" fillId="0" borderId="0" xfId="17">
      <alignment horizontal="left" vertical="top"/>
    </xf>
    <xf numFmtId="0" fontId="39" fillId="0" borderId="0" xfId="18">
      <alignment horizontal="left" vertical="top"/>
    </xf>
    <xf numFmtId="49" fontId="9" fillId="0" borderId="0" xfId="8" applyNumberFormat="1" applyFill="1" applyAlignment="1">
      <alignment vertical="top" wrapText="1"/>
    </xf>
    <xf numFmtId="0" fontId="42" fillId="0" borderId="0" xfId="0" applyFont="1"/>
    <xf numFmtId="0" fontId="10" fillId="0" borderId="0" xfId="5" applyAlignment="1">
      <alignment vertical="top" wrapText="1"/>
    </xf>
    <xf numFmtId="0" fontId="17" fillId="0" borderId="0" xfId="0" applyFont="1" applyAlignment="1">
      <alignment vertical="top"/>
    </xf>
    <xf numFmtId="0" fontId="9" fillId="0" borderId="0" xfId="8" applyAlignment="1">
      <alignment vertical="top"/>
    </xf>
    <xf numFmtId="0" fontId="5" fillId="4" borderId="0" xfId="0" applyFont="1" applyFill="1" applyAlignment="1">
      <alignment vertical="top"/>
    </xf>
    <xf numFmtId="0" fontId="9" fillId="3" borderId="0" xfId="8" applyFill="1" applyBorder="1" applyAlignment="1">
      <alignment vertical="top"/>
    </xf>
    <xf numFmtId="0" fontId="21" fillId="0" borderId="0" xfId="0" applyFont="1" applyAlignment="1">
      <alignment vertical="top"/>
    </xf>
    <xf numFmtId="0" fontId="20" fillId="0" borderId="0" xfId="0" applyFont="1"/>
    <xf numFmtId="164" fontId="0" fillId="0" borderId="0" xfId="0" applyNumberFormat="1" applyAlignment="1">
      <alignment horizontal="right"/>
    </xf>
    <xf numFmtId="164" fontId="0" fillId="0" borderId="0" xfId="0" applyNumberFormat="1"/>
    <xf numFmtId="164" fontId="5" fillId="0" borderId="0" xfId="0" applyNumberFormat="1" applyFont="1" applyAlignment="1">
      <alignment horizontal="right"/>
    </xf>
    <xf numFmtId="164" fontId="5" fillId="0" borderId="0" xfId="0" applyNumberFormat="1" applyFont="1"/>
    <xf numFmtId="0" fontId="12" fillId="0" borderId="0" xfId="0" applyFont="1" applyAlignment="1">
      <alignment vertical="top"/>
    </xf>
    <xf numFmtId="164" fontId="17" fillId="0" borderId="0" xfId="0" applyNumberFormat="1" applyFont="1" applyAlignment="1">
      <alignment vertical="top"/>
    </xf>
    <xf numFmtId="0" fontId="43" fillId="0" borderId="0" xfId="0" applyFont="1" applyAlignment="1">
      <alignment vertical="top"/>
    </xf>
    <xf numFmtId="164" fontId="0" fillId="0" borderId="0" xfId="0" applyNumberFormat="1" applyAlignment="1">
      <alignment vertical="top"/>
    </xf>
    <xf numFmtId="0" fontId="6" fillId="0" borderId="0" xfId="0" applyFont="1" applyProtection="1">
      <protection locked="0"/>
    </xf>
    <xf numFmtId="0" fontId="6" fillId="0" borderId="0" xfId="0" applyFont="1"/>
    <xf numFmtId="164" fontId="6" fillId="0" borderId="0" xfId="4" applyNumberFormat="1" applyFont="1" applyBorder="1"/>
    <xf numFmtId="164" fontId="6" fillId="0" borderId="0" xfId="0" applyNumberFormat="1" applyFont="1"/>
    <xf numFmtId="9" fontId="6" fillId="0" borderId="0" xfId="1" applyFont="1" applyBorder="1"/>
    <xf numFmtId="164" fontId="6" fillId="0" borderId="0" xfId="4" applyNumberFormat="1" applyFont="1" applyFill="1" applyBorder="1"/>
    <xf numFmtId="164" fontId="6" fillId="0" borderId="0" xfId="0" applyNumberFormat="1" applyFont="1" applyAlignment="1">
      <alignment horizontal="right"/>
    </xf>
    <xf numFmtId="9" fontId="6" fillId="0" borderId="0" xfId="1" applyFont="1" applyFill="1" applyBorder="1" applyAlignment="1">
      <alignment horizontal="right"/>
    </xf>
    <xf numFmtId="9" fontId="6" fillId="0" borderId="0" xfId="1" applyFont="1" applyBorder="1" applyAlignment="1">
      <alignment horizontal="right"/>
    </xf>
    <xf numFmtId="0" fontId="40" fillId="0" borderId="16" xfId="0" applyFont="1" applyBorder="1"/>
    <xf numFmtId="0" fontId="12" fillId="0" borderId="0" xfId="0" applyFont="1"/>
    <xf numFmtId="0" fontId="11" fillId="0" borderId="0" xfId="0" applyFont="1" applyAlignment="1">
      <alignment vertical="top"/>
    </xf>
    <xf numFmtId="164" fontId="4" fillId="0" borderId="0" xfId="0" applyNumberFormat="1" applyFont="1" applyAlignment="1">
      <alignment horizontal="right"/>
    </xf>
    <xf numFmtId="164" fontId="4" fillId="0" borderId="0" xfId="0" applyNumberFormat="1" applyFont="1"/>
    <xf numFmtId="0" fontId="44" fillId="0" borderId="0" xfId="0" applyFont="1" applyAlignment="1">
      <alignment vertical="top"/>
    </xf>
    <xf numFmtId="164" fontId="15" fillId="0" borderId="0" xfId="0" applyNumberFormat="1" applyFont="1" applyAlignment="1">
      <alignment horizontal="right"/>
    </xf>
    <xf numFmtId="164" fontId="15" fillId="0" borderId="0" xfId="0" applyNumberFormat="1" applyFont="1"/>
    <xf numFmtId="164" fontId="14" fillId="0" borderId="0" xfId="0" applyNumberFormat="1" applyFont="1" applyAlignment="1">
      <alignment horizontal="right"/>
    </xf>
    <xf numFmtId="164" fontId="14" fillId="0" borderId="0" xfId="0" applyNumberFormat="1" applyFont="1"/>
    <xf numFmtId="164" fontId="12" fillId="0" borderId="0" xfId="0" applyNumberFormat="1" applyFont="1" applyAlignment="1">
      <alignment horizontal="right"/>
    </xf>
    <xf numFmtId="164" fontId="12" fillId="0" borderId="0" xfId="0" applyNumberFormat="1" applyFont="1"/>
    <xf numFmtId="0" fontId="11" fillId="0" borderId="0" xfId="0" applyFont="1" applyAlignment="1">
      <alignment vertical="center"/>
    </xf>
    <xf numFmtId="0" fontId="44" fillId="0" borderId="0" xfId="0" applyFont="1" applyAlignment="1">
      <alignment vertical="center"/>
    </xf>
    <xf numFmtId="0" fontId="38" fillId="0" borderId="0" xfId="17" applyFont="1">
      <alignment horizontal="left" vertical="top"/>
    </xf>
    <xf numFmtId="0" fontId="39" fillId="0" borderId="0" xfId="18" applyFont="1">
      <alignment horizontal="left" vertical="top"/>
    </xf>
    <xf numFmtId="0" fontId="8" fillId="0" borderId="0" xfId="16" applyFont="1" applyFill="1">
      <alignment horizontal="left" vertical="top"/>
    </xf>
    <xf numFmtId="0" fontId="5" fillId="0" borderId="0" xfId="5" applyFont="1">
      <alignment horizontal="left" vertical="top" wrapText="1"/>
    </xf>
    <xf numFmtId="0" fontId="12" fillId="0" borderId="0" xfId="3" applyFont="1">
      <alignment horizontal="left" vertical="top"/>
    </xf>
    <xf numFmtId="0" fontId="7" fillId="0" borderId="0" xfId="6" applyFont="1" applyAlignment="1">
      <alignment horizontal="left" vertical="top" wrapText="1"/>
    </xf>
    <xf numFmtId="0" fontId="8" fillId="0" borderId="0" xfId="7" applyFont="1">
      <alignment horizontal="left" vertical="top"/>
    </xf>
    <xf numFmtId="0" fontId="5" fillId="0" borderId="0" xfId="5" applyFont="1" applyFill="1">
      <alignment horizontal="left" vertical="top" wrapText="1"/>
    </xf>
    <xf numFmtId="0" fontId="5" fillId="0" borderId="0" xfId="5" applyFont="1" applyAlignment="1">
      <alignment vertical="top" wrapText="1"/>
    </xf>
    <xf numFmtId="0" fontId="9" fillId="0" borderId="0" xfId="8" applyAlignment="1">
      <alignment vertical="top" wrapText="1"/>
    </xf>
    <xf numFmtId="0" fontId="5" fillId="0" borderId="0" xfId="0" applyFont="1" applyAlignment="1">
      <alignment horizontal="left" vertical="top"/>
    </xf>
    <xf numFmtId="0" fontId="7" fillId="0" borderId="0" xfId="15" applyFill="1" applyAlignment="1">
      <alignment horizontal="left" vertical="top" wrapText="1"/>
    </xf>
    <xf numFmtId="0" fontId="42" fillId="0" borderId="0" xfId="0" applyFont="1" applyAlignment="1">
      <alignment wrapText="1"/>
    </xf>
    <xf numFmtId="0" fontId="0" fillId="0" borderId="0" xfId="0" applyAlignment="1">
      <alignment wrapText="1"/>
    </xf>
    <xf numFmtId="0" fontId="5" fillId="4" borderId="0" xfId="0" applyFont="1" applyFill="1" applyAlignment="1"/>
    <xf numFmtId="0" fontId="5" fillId="4" borderId="1" xfId="0" applyFont="1" applyFill="1" applyBorder="1" applyAlignment="1">
      <alignment vertical="top"/>
    </xf>
    <xf numFmtId="0" fontId="2" fillId="2" borderId="2" xfId="2" applyFont="1" applyBorder="1" applyAlignment="1">
      <alignment horizontal="left" wrapText="1"/>
    </xf>
    <xf numFmtId="0" fontId="47" fillId="0" borderId="0" xfId="0" applyFont="1"/>
    <xf numFmtId="0" fontId="2" fillId="2" borderId="12" xfId="2" applyFont="1" applyBorder="1" applyAlignment="1">
      <alignment wrapText="1"/>
    </xf>
    <xf numFmtId="3" fontId="47" fillId="2" borderId="23" xfId="2" applyNumberFormat="1" applyFont="1" applyBorder="1" applyAlignment="1">
      <alignment horizontal="center" vertical="top" wrapText="1"/>
    </xf>
    <xf numFmtId="3" fontId="5" fillId="0" borderId="16" xfId="0" applyNumberFormat="1" applyFont="1" applyBorder="1" applyAlignment="1">
      <alignment horizontal="right"/>
    </xf>
    <xf numFmtId="3" fontId="5" fillId="0" borderId="3" xfId="4" applyNumberFormat="1" applyFont="1" applyBorder="1" applyAlignment="1">
      <alignment horizontal="right"/>
    </xf>
    <xf numFmtId="3" fontId="5" fillId="0" borderId="3" xfId="0" applyNumberFormat="1" applyFont="1" applyBorder="1" applyAlignment="1">
      <alignment horizontal="right"/>
    </xf>
    <xf numFmtId="166" fontId="5" fillId="0" borderId="3" xfId="1" applyNumberFormat="1" applyFont="1" applyBorder="1" applyAlignment="1">
      <alignment horizontal="right"/>
    </xf>
    <xf numFmtId="166" fontId="5" fillId="0" borderId="15" xfId="1" applyNumberFormat="1" applyFont="1" applyBorder="1" applyAlignment="1">
      <alignment horizontal="right"/>
    </xf>
    <xf numFmtId="0" fontId="5" fillId="0" borderId="0" xfId="0" applyFont="1"/>
    <xf numFmtId="0" fontId="5" fillId="0" borderId="16" xfId="0" applyFont="1" applyBorder="1" applyAlignment="1">
      <alignment horizontal="right"/>
    </xf>
    <xf numFmtId="9" fontId="5" fillId="0" borderId="3" xfId="4" applyNumberFormat="1" applyFont="1" applyBorder="1" applyAlignment="1">
      <alignment horizontal="right"/>
    </xf>
    <xf numFmtId="165" fontId="5" fillId="0" borderId="3" xfId="1" applyNumberFormat="1" applyFont="1" applyBorder="1" applyAlignment="1" applyProtection="1">
      <alignment horizontal="right"/>
      <protection locked="0"/>
    </xf>
    <xf numFmtId="166" fontId="5" fillId="0" borderId="3" xfId="4" applyNumberFormat="1" applyFont="1" applyBorder="1" applyAlignment="1">
      <alignment horizontal="right"/>
    </xf>
    <xf numFmtId="166" fontId="5" fillId="0" borderId="15" xfId="4" applyNumberFormat="1" applyFont="1" applyBorder="1" applyAlignment="1">
      <alignment horizontal="right"/>
    </xf>
    <xf numFmtId="0" fontId="48" fillId="0" borderId="0" xfId="0" applyFont="1"/>
    <xf numFmtId="3" fontId="5" fillId="0" borderId="16" xfId="0" applyNumberFormat="1" applyFont="1" applyBorder="1"/>
    <xf numFmtId="167" fontId="5" fillId="0" borderId="16" xfId="1" applyNumberFormat="1" applyFont="1" applyFill="1" applyBorder="1"/>
    <xf numFmtId="167" fontId="5" fillId="0" borderId="3" xfId="1" applyNumberFormat="1" applyFont="1" applyBorder="1" applyAlignment="1">
      <alignment horizontal="right"/>
    </xf>
    <xf numFmtId="167" fontId="5" fillId="0" borderId="3" xfId="4" applyNumberFormat="1" applyFont="1" applyBorder="1" applyAlignment="1">
      <alignment horizontal="right"/>
    </xf>
    <xf numFmtId="166" fontId="5" fillId="0" borderId="3" xfId="1" applyNumberFormat="1" applyFont="1" applyBorder="1" applyAlignment="1" applyProtection="1">
      <alignment horizontal="right"/>
      <protection locked="0"/>
    </xf>
    <xf numFmtId="166" fontId="5" fillId="0" borderId="15" xfId="1" applyNumberFormat="1" applyFont="1" applyBorder="1" applyAlignment="1" applyProtection="1">
      <alignment horizontal="right"/>
      <protection locked="0"/>
    </xf>
    <xf numFmtId="3" fontId="5" fillId="0" borderId="3" xfId="0" applyNumberFormat="1" applyFont="1" applyBorder="1"/>
    <xf numFmtId="164" fontId="5" fillId="0" borderId="3" xfId="4" applyNumberFormat="1" applyFont="1" applyBorder="1" applyAlignment="1">
      <alignment horizontal="right"/>
    </xf>
    <xf numFmtId="164" fontId="5" fillId="0" borderId="3" xfId="4" applyNumberFormat="1" applyFont="1" applyBorder="1"/>
    <xf numFmtId="3" fontId="5" fillId="0" borderId="3" xfId="1" applyNumberFormat="1" applyFont="1" applyBorder="1" applyAlignment="1">
      <alignment horizontal="right"/>
    </xf>
    <xf numFmtId="0" fontId="2" fillId="2" borderId="25" xfId="2" applyFont="1" applyBorder="1" applyAlignment="1">
      <alignment horizontal="left" wrapText="1"/>
    </xf>
    <xf numFmtId="3" fontId="47" fillId="2" borderId="26" xfId="2" applyNumberFormat="1" applyFont="1" applyBorder="1" applyAlignment="1">
      <alignment horizontal="center" vertical="top" wrapText="1"/>
    </xf>
    <xf numFmtId="0" fontId="5" fillId="4" borderId="0" xfId="0" applyFont="1" applyFill="1" applyBorder="1" applyAlignment="1"/>
    <xf numFmtId="0" fontId="17" fillId="0" borderId="0" xfId="0" applyFont="1" applyBorder="1"/>
    <xf numFmtId="0" fontId="0" fillId="0" borderId="0" xfId="0" applyBorder="1"/>
    <xf numFmtId="0" fontId="0" fillId="0" borderId="0" xfId="0" applyBorder="1" applyAlignment="1">
      <alignment vertical="top"/>
    </xf>
    <xf numFmtId="0" fontId="17" fillId="0" borderId="0" xfId="0" applyFont="1" applyBorder="1" applyAlignment="1">
      <alignment vertical="top"/>
    </xf>
    <xf numFmtId="0" fontId="2" fillId="2" borderId="2" xfId="2" applyFont="1" applyBorder="1" applyAlignment="1" applyProtection="1">
      <alignment horizontal="left" wrapText="1"/>
      <protection locked="0"/>
    </xf>
    <xf numFmtId="0" fontId="3" fillId="0" borderId="0" xfId="0" applyFont="1"/>
    <xf numFmtId="3" fontId="5" fillId="0" borderId="16" xfId="0" applyNumberFormat="1" applyFont="1" applyBorder="1" applyAlignment="1" applyProtection="1">
      <alignment horizontal="right"/>
      <protection locked="0"/>
    </xf>
    <xf numFmtId="3" fontId="5" fillId="0" borderId="3" xfId="4" applyNumberFormat="1" applyFont="1" applyBorder="1" applyAlignment="1" applyProtection="1">
      <alignment horizontal="right"/>
      <protection locked="0"/>
    </xf>
    <xf numFmtId="3" fontId="5" fillId="0" borderId="3" xfId="0" applyNumberFormat="1" applyFont="1" applyBorder="1" applyAlignment="1" applyProtection="1">
      <alignment horizontal="right"/>
      <protection locked="0"/>
    </xf>
    <xf numFmtId="0" fontId="5" fillId="0" borderId="16" xfId="0" applyFont="1" applyBorder="1" applyAlignment="1" applyProtection="1">
      <alignment horizontal="right"/>
      <protection locked="0"/>
    </xf>
    <xf numFmtId="9" fontId="5" fillId="0" borderId="3" xfId="4" applyNumberFormat="1" applyFont="1" applyBorder="1" applyAlignment="1" applyProtection="1">
      <alignment horizontal="right"/>
      <protection locked="0"/>
    </xf>
    <xf numFmtId="166" fontId="5" fillId="0" borderId="3" xfId="4" applyNumberFormat="1" applyFont="1" applyBorder="1" applyAlignment="1" applyProtection="1">
      <alignment horizontal="right"/>
      <protection locked="0"/>
    </xf>
    <xf numFmtId="166" fontId="5" fillId="0" borderId="15" xfId="4" applyNumberFormat="1" applyFont="1" applyBorder="1" applyAlignment="1" applyProtection="1">
      <alignment horizontal="right"/>
      <protection locked="0"/>
    </xf>
    <xf numFmtId="3" fontId="5" fillId="0" borderId="3" xfId="4" applyNumberFormat="1" applyFont="1" applyFill="1" applyBorder="1" applyAlignment="1" applyProtection="1">
      <alignment horizontal="right"/>
      <protection locked="0"/>
    </xf>
    <xf numFmtId="166" fontId="5" fillId="0" borderId="3" xfId="1" applyNumberFormat="1" applyFont="1" applyFill="1" applyBorder="1" applyAlignment="1" applyProtection="1">
      <alignment horizontal="right"/>
      <protection locked="0"/>
    </xf>
    <xf numFmtId="166" fontId="5" fillId="0" borderId="15" xfId="1" applyNumberFormat="1" applyFont="1" applyFill="1" applyBorder="1" applyAlignment="1" applyProtection="1">
      <alignment horizontal="right"/>
      <protection locked="0"/>
    </xf>
    <xf numFmtId="9" fontId="5" fillId="0" borderId="3" xfId="4" applyNumberFormat="1" applyFont="1" applyFill="1" applyBorder="1" applyAlignment="1" applyProtection="1">
      <alignment horizontal="right"/>
      <protection locked="0"/>
    </xf>
    <xf numFmtId="166" fontId="5" fillId="0" borderId="3" xfId="4" applyNumberFormat="1" applyFont="1" applyFill="1" applyBorder="1" applyAlignment="1" applyProtection="1">
      <alignment horizontal="right"/>
      <protection locked="0"/>
    </xf>
    <xf numFmtId="166" fontId="5" fillId="0" borderId="15" xfId="4" applyNumberFormat="1" applyFont="1" applyFill="1" applyBorder="1" applyAlignment="1" applyProtection="1">
      <alignment horizontal="right"/>
      <protection locked="0"/>
    </xf>
    <xf numFmtId="9" fontId="5" fillId="0" borderId="0" xfId="1" applyFont="1" applyBorder="1"/>
    <xf numFmtId="0" fontId="5" fillId="0" borderId="0" xfId="0" applyFont="1" applyBorder="1"/>
    <xf numFmtId="0" fontId="5" fillId="0" borderId="0" xfId="0" applyFont="1" applyAlignment="1">
      <alignment vertical="top"/>
    </xf>
    <xf numFmtId="0" fontId="5" fillId="0" borderId="0" xfId="0" applyFont="1" applyBorder="1" applyAlignment="1">
      <alignment vertical="top"/>
    </xf>
    <xf numFmtId="164" fontId="5" fillId="0" borderId="0" xfId="0" applyNumberFormat="1" applyFont="1" applyAlignment="1">
      <alignment vertical="top"/>
    </xf>
    <xf numFmtId="164" fontId="5" fillId="0" borderId="0" xfId="4" applyNumberFormat="1" applyFont="1" applyBorder="1" applyAlignment="1">
      <alignment vertical="top"/>
    </xf>
    <xf numFmtId="9" fontId="5" fillId="0" borderId="0" xfId="1" applyFont="1" applyBorder="1" applyAlignment="1">
      <alignment vertical="top"/>
    </xf>
    <xf numFmtId="3" fontId="5" fillId="0" borderId="3" xfId="4" applyNumberFormat="1" applyFont="1" applyFill="1" applyBorder="1" applyAlignment="1">
      <alignment horizontal="right"/>
    </xf>
    <xf numFmtId="166" fontId="5" fillId="0" borderId="3" xfId="1" applyNumberFormat="1" applyFont="1" applyFill="1" applyBorder="1" applyAlignment="1">
      <alignment horizontal="right"/>
    </xf>
    <xf numFmtId="0" fontId="5" fillId="0" borderId="10" xfId="0" applyFont="1" applyBorder="1" applyAlignment="1">
      <alignment horizontal="right"/>
    </xf>
    <xf numFmtId="9" fontId="5" fillId="0" borderId="3" xfId="4" applyNumberFormat="1" applyFont="1" applyFill="1" applyBorder="1" applyAlignment="1">
      <alignment horizontal="right"/>
    </xf>
    <xf numFmtId="9" fontId="5" fillId="0" borderId="15" xfId="4" applyNumberFormat="1" applyFont="1" applyFill="1" applyBorder="1" applyAlignment="1">
      <alignment horizontal="right"/>
    </xf>
    <xf numFmtId="166" fontId="5" fillId="0" borderId="15" xfId="1" applyNumberFormat="1" applyFont="1" applyFill="1" applyBorder="1" applyAlignment="1">
      <alignment horizontal="right"/>
    </xf>
    <xf numFmtId="0" fontId="5" fillId="0" borderId="0" xfId="0" applyFont="1" applyProtection="1">
      <protection locked="0"/>
    </xf>
    <xf numFmtId="0" fontId="5" fillId="0" borderId="0" xfId="0" applyFont="1" applyBorder="1" applyProtection="1">
      <protection locked="0"/>
    </xf>
    <xf numFmtId="3" fontId="5" fillId="0" borderId="3" xfId="4" applyNumberFormat="1" applyFont="1" applyBorder="1" applyProtection="1">
      <protection locked="0"/>
    </xf>
    <xf numFmtId="3" fontId="5" fillId="0" borderId="24" xfId="4" applyNumberFormat="1" applyFont="1" applyBorder="1" applyProtection="1">
      <protection locked="0"/>
    </xf>
    <xf numFmtId="3" fontId="5" fillId="0" borderId="3" xfId="1" applyNumberFormat="1" applyFont="1" applyBorder="1" applyAlignment="1" applyProtection="1">
      <alignment horizontal="right"/>
      <protection locked="0"/>
    </xf>
    <xf numFmtId="166" fontId="5" fillId="0" borderId="24" xfId="1" applyNumberFormat="1" applyFont="1" applyBorder="1" applyAlignment="1" applyProtection="1">
      <alignment horizontal="right"/>
      <protection locked="0"/>
    </xf>
    <xf numFmtId="166" fontId="5" fillId="0" borderId="27" xfId="1" applyNumberFormat="1" applyFont="1" applyBorder="1" applyAlignment="1" applyProtection="1">
      <alignment horizontal="right"/>
      <protection locked="0"/>
    </xf>
    <xf numFmtId="9" fontId="5" fillId="0" borderId="3" xfId="1" applyFont="1" applyBorder="1" applyAlignment="1" applyProtection="1">
      <alignment horizontal="right"/>
      <protection locked="0"/>
    </xf>
    <xf numFmtId="3" fontId="5" fillId="0" borderId="15" xfId="1" applyNumberFormat="1" applyFont="1" applyBorder="1" applyAlignment="1" applyProtection="1">
      <alignment horizontal="right"/>
      <protection locked="0"/>
    </xf>
    <xf numFmtId="3" fontId="5" fillId="0" borderId="17" xfId="0" applyNumberFormat="1" applyFont="1" applyBorder="1" applyAlignment="1" applyProtection="1">
      <alignment horizontal="right"/>
      <protection locked="0"/>
    </xf>
    <xf numFmtId="166" fontId="5" fillId="0" borderId="18" xfId="1" applyNumberFormat="1" applyFont="1" applyBorder="1" applyAlignment="1" applyProtection="1">
      <alignment horizontal="right"/>
      <protection locked="0"/>
    </xf>
    <xf numFmtId="9" fontId="5" fillId="0" borderId="16" xfId="1" applyFont="1" applyBorder="1" applyAlignment="1" applyProtection="1">
      <alignment horizontal="right"/>
      <protection locked="0"/>
    </xf>
    <xf numFmtId="9" fontId="5" fillId="0" borderId="17" xfId="1" applyFont="1" applyBorder="1" applyAlignment="1" applyProtection="1">
      <alignment horizontal="right"/>
      <protection locked="0"/>
    </xf>
    <xf numFmtId="9" fontId="5" fillId="0" borderId="18" xfId="1" applyFont="1" applyBorder="1" applyAlignment="1" applyProtection="1">
      <alignment horizontal="right"/>
      <protection locked="0"/>
    </xf>
    <xf numFmtId="9" fontId="5" fillId="0" borderId="15" xfId="1" applyFont="1" applyBorder="1" applyAlignment="1" applyProtection="1">
      <alignment horizontal="right"/>
      <protection locked="0"/>
    </xf>
    <xf numFmtId="0" fontId="21" fillId="0" borderId="0" xfId="0" applyFont="1" applyAlignment="1" applyProtection="1">
      <alignment vertical="center"/>
      <protection locked="0"/>
    </xf>
    <xf numFmtId="0" fontId="40" fillId="0" borderId="17" xfId="0" applyFont="1" applyBorder="1"/>
    <xf numFmtId="3" fontId="5" fillId="0" borderId="17" xfId="0" applyNumberFormat="1" applyFont="1" applyBorder="1" applyAlignment="1">
      <alignment horizontal="right"/>
    </xf>
    <xf numFmtId="3" fontId="5" fillId="0" borderId="18" xfId="4" applyNumberFormat="1" applyFont="1" applyBorder="1" applyAlignment="1">
      <alignment horizontal="right"/>
    </xf>
    <xf numFmtId="3" fontId="5" fillId="0" borderId="18" xfId="0" applyNumberFormat="1" applyFont="1" applyBorder="1" applyAlignment="1">
      <alignment horizontal="right"/>
    </xf>
    <xf numFmtId="166" fontId="5" fillId="0" borderId="18" xfId="1" applyNumberFormat="1" applyFont="1" applyBorder="1" applyAlignment="1">
      <alignment horizontal="right"/>
    </xf>
    <xf numFmtId="166" fontId="5" fillId="0" borderId="19" xfId="1" applyNumberFormat="1" applyFont="1" applyBorder="1" applyAlignment="1">
      <alignment horizontal="right"/>
    </xf>
    <xf numFmtId="3" fontId="5" fillId="0" borderId="18" xfId="4" applyNumberFormat="1" applyFont="1" applyBorder="1" applyAlignment="1" applyProtection="1">
      <alignment horizontal="right"/>
      <protection locked="0"/>
    </xf>
    <xf numFmtId="3" fontId="5" fillId="0" borderId="18" xfId="0" applyNumberFormat="1" applyFont="1" applyBorder="1" applyAlignment="1" applyProtection="1">
      <alignment horizontal="right"/>
      <protection locked="0"/>
    </xf>
    <xf numFmtId="166" fontId="5" fillId="0" borderId="19" xfId="1" applyNumberFormat="1" applyFont="1" applyBorder="1" applyAlignment="1" applyProtection="1">
      <alignment horizontal="right"/>
      <protection locked="0"/>
    </xf>
    <xf numFmtId="0" fontId="11" fillId="0" borderId="0" xfId="55">
      <alignment horizontal="left" vertical="top"/>
    </xf>
    <xf numFmtId="0" fontId="11" fillId="0" borderId="0" xfId="55" applyProtection="1">
      <alignment horizontal="left" vertical="top"/>
      <protection locked="0"/>
    </xf>
    <xf numFmtId="0" fontId="47" fillId="2" borderId="28" xfId="56" applyAlignment="1">
      <alignment horizontal="center" vertical="top" wrapText="1"/>
    </xf>
    <xf numFmtId="0" fontId="47" fillId="2" borderId="28" xfId="56" applyAlignment="1"/>
    <xf numFmtId="0" fontId="2" fillId="2" borderId="12" xfId="56" applyFont="1" applyBorder="1" applyAlignment="1">
      <alignment wrapText="1"/>
    </xf>
    <xf numFmtId="3" fontId="5" fillId="0" borderId="16" xfId="0" applyNumberFormat="1" applyFont="1" applyBorder="1" applyProtection="1">
      <protection locked="0"/>
    </xf>
    <xf numFmtId="9" fontId="5" fillId="0" borderId="0" xfId="1" applyFont="1" applyBorder="1" applyAlignment="1" applyProtection="1">
      <alignment horizontal="right"/>
      <protection locked="0"/>
    </xf>
    <xf numFmtId="167" fontId="5" fillId="0" borderId="16" xfId="1" applyNumberFormat="1" applyFont="1" applyBorder="1" applyProtection="1">
      <protection locked="0"/>
    </xf>
    <xf numFmtId="167" fontId="5" fillId="0" borderId="3" xfId="1" applyNumberFormat="1" applyFont="1" applyBorder="1" applyAlignment="1" applyProtection="1">
      <alignment horizontal="right"/>
      <protection locked="0"/>
    </xf>
    <xf numFmtId="164" fontId="5" fillId="0" borderId="0" xfId="4" applyNumberFormat="1" applyFont="1" applyFill="1" applyBorder="1"/>
    <xf numFmtId="9" fontId="5" fillId="0" borderId="0" xfId="1" applyFont="1" applyFill="1" applyBorder="1" applyAlignment="1">
      <alignment horizontal="right"/>
    </xf>
    <xf numFmtId="164" fontId="5" fillId="0" borderId="16" xfId="4" applyNumberFormat="1" applyFont="1" applyBorder="1" applyProtection="1">
      <protection locked="0"/>
    </xf>
    <xf numFmtId="164" fontId="5" fillId="0" borderId="3" xfId="4" applyNumberFormat="1" applyFont="1" applyBorder="1" applyAlignment="1" applyProtection="1">
      <alignment horizontal="right"/>
      <protection locked="0"/>
    </xf>
    <xf numFmtId="167" fontId="5" fillId="0" borderId="3" xfId="4" applyNumberFormat="1" applyFont="1" applyBorder="1" applyProtection="1">
      <protection locked="0"/>
    </xf>
    <xf numFmtId="167" fontId="5" fillId="0" borderId="17" xfId="0" applyNumberFormat="1" applyFont="1" applyBorder="1" applyProtection="1">
      <protection locked="0"/>
    </xf>
    <xf numFmtId="167" fontId="5" fillId="0" borderId="18" xfId="4" applyNumberFormat="1" applyFont="1" applyBorder="1" applyProtection="1">
      <protection locked="0"/>
    </xf>
    <xf numFmtId="0" fontId="5" fillId="0" borderId="16" xfId="0" applyFont="1" applyBorder="1"/>
    <xf numFmtId="164" fontId="5" fillId="0" borderId="16" xfId="4" applyNumberFormat="1" applyFont="1" applyBorder="1"/>
    <xf numFmtId="0" fontId="47" fillId="2" borderId="28" xfId="56" applyFont="1" applyAlignment="1">
      <alignment horizontal="center" vertical="top" wrapText="1"/>
    </xf>
    <xf numFmtId="9" fontId="5" fillId="0" borderId="15" xfId="4" applyNumberFormat="1" applyFont="1" applyBorder="1" applyAlignment="1">
      <alignment horizontal="right"/>
    </xf>
    <xf numFmtId="9" fontId="5" fillId="0" borderId="3" xfId="1" applyFont="1" applyBorder="1" applyAlignment="1">
      <alignment horizontal="right"/>
    </xf>
    <xf numFmtId="3" fontId="5" fillId="0" borderId="3" xfId="4" applyNumberFormat="1" applyFont="1" applyBorder="1"/>
    <xf numFmtId="167" fontId="5" fillId="0" borderId="3" xfId="1" applyNumberFormat="1" applyFont="1" applyFill="1" applyBorder="1" applyAlignment="1">
      <alignment horizontal="right"/>
    </xf>
    <xf numFmtId="166" fontId="5" fillId="0" borderId="3" xfId="5" applyNumberFormat="1" applyFont="1" applyBorder="1" applyAlignment="1">
      <alignment horizontal="right" vertical="top" wrapText="1"/>
    </xf>
    <xf numFmtId="49" fontId="5" fillId="0" borderId="3" xfId="0" applyNumberFormat="1" applyFont="1" applyBorder="1" applyAlignment="1">
      <alignment horizontal="right"/>
    </xf>
    <xf numFmtId="1" fontId="5" fillId="0" borderId="3" xfId="1" applyNumberFormat="1" applyFont="1" applyFill="1" applyBorder="1" applyAlignment="1">
      <alignment horizontal="right"/>
    </xf>
    <xf numFmtId="3" fontId="5" fillId="0" borderId="3" xfId="4" applyNumberFormat="1" applyFont="1" applyFill="1" applyBorder="1"/>
    <xf numFmtId="3" fontId="5" fillId="0" borderId="3" xfId="1" applyNumberFormat="1" applyFont="1" applyFill="1" applyBorder="1" applyAlignment="1">
      <alignment horizontal="right"/>
    </xf>
    <xf numFmtId="167" fontId="5" fillId="0" borderId="3" xfId="5" applyNumberFormat="1" applyFont="1" applyBorder="1" applyAlignment="1">
      <alignment horizontal="right" vertical="top" wrapText="1"/>
    </xf>
    <xf numFmtId="0" fontId="19" fillId="0" borderId="0" xfId="0" applyFont="1" applyAlignment="1">
      <alignment vertical="top"/>
    </xf>
    <xf numFmtId="0" fontId="21" fillId="0" borderId="0" xfId="55" applyFont="1" applyProtection="1">
      <alignment horizontal="left" vertical="top"/>
      <protection locked="0"/>
    </xf>
    <xf numFmtId="9" fontId="5" fillId="0" borderId="3" xfId="1" applyNumberFormat="1" applyFont="1" applyBorder="1" applyAlignment="1" applyProtection="1">
      <alignment horizontal="right"/>
      <protection locked="0"/>
    </xf>
    <xf numFmtId="166" fontId="5" fillId="0" borderId="16" xfId="0" applyNumberFormat="1" applyFont="1" applyBorder="1" applyAlignment="1">
      <alignment horizontal="right"/>
    </xf>
    <xf numFmtId="164" fontId="51" fillId="0" borderId="0" xfId="4" applyNumberFormat="1" applyFont="1" applyBorder="1"/>
    <xf numFmtId="164" fontId="51" fillId="0" borderId="0" xfId="0" applyNumberFormat="1" applyFont="1" applyAlignment="1">
      <alignment horizontal="right"/>
    </xf>
    <xf numFmtId="164" fontId="51" fillId="0" borderId="0" xfId="0" applyNumberFormat="1" applyFont="1"/>
    <xf numFmtId="9" fontId="51" fillId="0" borderId="0" xfId="1" applyFont="1" applyBorder="1" applyAlignment="1">
      <alignment horizontal="right"/>
    </xf>
    <xf numFmtId="3" fontId="5" fillId="0" borderId="3" xfId="4" applyNumberFormat="1" applyFont="1" applyBorder="1" applyAlignment="1" applyProtection="1">
      <alignment wrapText="1"/>
      <protection locked="0"/>
    </xf>
    <xf numFmtId="0" fontId="0" fillId="0" borderId="0" xfId="0" applyAlignment="1"/>
    <xf numFmtId="3" fontId="5" fillId="0" borderId="18" xfId="4" applyNumberFormat="1" applyFont="1" applyBorder="1" applyProtection="1">
      <protection locked="0"/>
    </xf>
    <xf numFmtId="3" fontId="5" fillId="0" borderId="18" xfId="1" applyNumberFormat="1" applyFont="1" applyBorder="1" applyAlignment="1" applyProtection="1">
      <alignment horizontal="right"/>
      <protection locked="0"/>
    </xf>
    <xf numFmtId="3" fontId="5" fillId="0" borderId="17" xfId="0" applyNumberFormat="1" applyFont="1" applyBorder="1"/>
    <xf numFmtId="164" fontId="5" fillId="0" borderId="18" xfId="4" applyNumberFormat="1" applyFont="1" applyBorder="1"/>
    <xf numFmtId="3" fontId="5" fillId="0" borderId="18" xfId="1" applyNumberFormat="1" applyFont="1" applyBorder="1" applyAlignment="1">
      <alignment horizontal="right"/>
    </xf>
    <xf numFmtId="164" fontId="5" fillId="0" borderId="17" xfId="4" applyNumberFormat="1" applyFont="1" applyBorder="1"/>
    <xf numFmtId="3" fontId="5" fillId="0" borderId="17" xfId="0" applyNumberFormat="1" applyFont="1" applyBorder="1" applyProtection="1">
      <protection locked="0"/>
    </xf>
    <xf numFmtId="166" fontId="5" fillId="0" borderId="17" xfId="1" applyNumberFormat="1" applyFont="1" applyBorder="1" applyAlignment="1" applyProtection="1">
      <alignment horizontal="right"/>
      <protection locked="0"/>
    </xf>
    <xf numFmtId="0" fontId="47" fillId="2" borderId="29" xfId="56" applyFont="1" applyBorder="1" applyAlignment="1">
      <alignment horizontal="center" vertical="top" wrapText="1"/>
    </xf>
    <xf numFmtId="0" fontId="16" fillId="0" borderId="0" xfId="0" applyFont="1" applyBorder="1"/>
    <xf numFmtId="0" fontId="6" fillId="0" borderId="0" xfId="0" applyFont="1" applyBorder="1"/>
    <xf numFmtId="0" fontId="6" fillId="0" borderId="0" xfId="0" applyFont="1" applyBorder="1" applyProtection="1">
      <protection locked="0"/>
    </xf>
    <xf numFmtId="49" fontId="22" fillId="0" borderId="0" xfId="8" applyNumberFormat="1" applyFont="1" applyBorder="1" applyAlignment="1"/>
    <xf numFmtId="0" fontId="18" fillId="0" borderId="0" xfId="0" applyFont="1" applyBorder="1"/>
    <xf numFmtId="0" fontId="19" fillId="0" borderId="0" xfId="0" applyFont="1" applyBorder="1"/>
    <xf numFmtId="0" fontId="0" fillId="0" borderId="0" xfId="0" applyBorder="1" applyAlignment="1"/>
    <xf numFmtId="0" fontId="18" fillId="0" borderId="0" xfId="0" applyFont="1" applyBorder="1" applyAlignment="1">
      <alignment vertical="top"/>
    </xf>
    <xf numFmtId="0" fontId="19" fillId="0" borderId="0" xfId="0" applyFont="1" applyBorder="1" applyAlignment="1">
      <alignment vertical="top"/>
    </xf>
    <xf numFmtId="0" fontId="5" fillId="0" borderId="10" xfId="0" applyFont="1" applyBorder="1" applyAlignment="1" applyProtection="1">
      <alignment horizontal="right"/>
      <protection locked="0"/>
    </xf>
    <xf numFmtId="3" fontId="5" fillId="0" borderId="18" xfId="4" applyNumberFormat="1" applyFont="1" applyFill="1" applyBorder="1"/>
    <xf numFmtId="3" fontId="5" fillId="0" borderId="18" xfId="1" applyNumberFormat="1" applyFont="1" applyFill="1" applyBorder="1" applyAlignment="1">
      <alignment horizontal="right"/>
    </xf>
    <xf numFmtId="166" fontId="5" fillId="0" borderId="18" xfId="1" applyNumberFormat="1" applyFont="1" applyFill="1" applyBorder="1" applyAlignment="1">
      <alignment horizontal="right"/>
    </xf>
    <xf numFmtId="166" fontId="5" fillId="0" borderId="19" xfId="1" applyNumberFormat="1" applyFont="1" applyFill="1" applyBorder="1" applyAlignment="1">
      <alignment horizontal="right"/>
    </xf>
    <xf numFmtId="3" fontId="5" fillId="0" borderId="18" xfId="4" applyNumberFormat="1" applyFont="1" applyBorder="1"/>
    <xf numFmtId="0" fontId="5" fillId="0" borderId="17" xfId="0" applyFont="1" applyBorder="1" applyAlignment="1" applyProtection="1">
      <alignment horizontal="right"/>
      <protection locked="0"/>
    </xf>
    <xf numFmtId="0" fontId="5" fillId="0" borderId="30" xfId="0" applyFont="1" applyBorder="1" applyAlignment="1" applyProtection="1">
      <alignment horizontal="right"/>
      <protection locked="0"/>
    </xf>
    <xf numFmtId="166" fontId="5" fillId="0" borderId="10" xfId="0" applyNumberFormat="1" applyFont="1" applyBorder="1" applyAlignment="1">
      <alignment horizontal="right"/>
    </xf>
    <xf numFmtId="0" fontId="48" fillId="0" borderId="0" xfId="0" applyFont="1" applyBorder="1"/>
    <xf numFmtId="166" fontId="5" fillId="0" borderId="18" xfId="4" applyNumberFormat="1" applyFont="1" applyBorder="1" applyAlignment="1">
      <alignment horizontal="right"/>
    </xf>
    <xf numFmtId="166" fontId="5" fillId="0" borderId="19" xfId="4" applyNumberFormat="1" applyFont="1" applyBorder="1" applyAlignment="1">
      <alignment horizontal="right"/>
    </xf>
    <xf numFmtId="9" fontId="5" fillId="0" borderId="18" xfId="1" applyNumberFormat="1" applyFont="1" applyBorder="1" applyAlignment="1" applyProtection="1">
      <alignment horizontal="right"/>
      <protection locked="0"/>
    </xf>
    <xf numFmtId="9" fontId="5" fillId="0" borderId="18" xfId="4" applyNumberFormat="1" applyFont="1" applyBorder="1" applyAlignment="1">
      <alignment horizontal="right"/>
    </xf>
    <xf numFmtId="9" fontId="5" fillId="0" borderId="19" xfId="4" applyNumberFormat="1" applyFont="1" applyBorder="1" applyAlignment="1">
      <alignment horizontal="right"/>
    </xf>
    <xf numFmtId="0" fontId="9" fillId="0" borderId="0" xfId="8" applyFill="1" applyAlignment="1">
      <alignment vertical="top" wrapText="1"/>
    </xf>
    <xf numFmtId="0" fontId="0" fillId="0" borderId="0" xfId="0" applyFill="1" applyAlignment="1">
      <alignment vertical="top" wrapText="1"/>
    </xf>
    <xf numFmtId="0" fontId="0" fillId="0" borderId="0" xfId="0" applyAlignment="1">
      <alignment vertical="top" wrapText="1"/>
    </xf>
    <xf numFmtId="166" fontId="5" fillId="0" borderId="16" xfId="1" applyNumberFormat="1" applyFont="1" applyFill="1" applyBorder="1"/>
    <xf numFmtId="166" fontId="5" fillId="0" borderId="16" xfId="1" applyNumberFormat="1" applyFont="1" applyBorder="1" applyProtection="1">
      <protection locked="0"/>
    </xf>
    <xf numFmtId="167" fontId="5" fillId="0" borderId="18" xfId="1" applyNumberFormat="1" applyFont="1" applyBorder="1" applyAlignment="1">
      <alignment horizontal="right"/>
    </xf>
    <xf numFmtId="167" fontId="5" fillId="0" borderId="15" xfId="1" applyNumberFormat="1" applyFont="1" applyBorder="1" applyAlignment="1" applyProtection="1">
      <alignment horizontal="right"/>
      <protection locked="0"/>
    </xf>
    <xf numFmtId="167" fontId="5" fillId="0" borderId="15" xfId="1" applyNumberFormat="1" applyFont="1" applyBorder="1" applyAlignment="1">
      <alignment horizontal="right"/>
    </xf>
    <xf numFmtId="167" fontId="5" fillId="0" borderId="18" xfId="1" applyNumberFormat="1" applyFont="1" applyBorder="1" applyAlignment="1" applyProtection="1">
      <alignment horizontal="right"/>
      <protection locked="0"/>
    </xf>
    <xf numFmtId="167" fontId="5" fillId="0" borderId="15" xfId="1" applyNumberFormat="1" applyFont="1" applyFill="1" applyBorder="1" applyAlignment="1" applyProtection="1">
      <alignment horizontal="right"/>
      <protection locked="0"/>
    </xf>
    <xf numFmtId="167" fontId="5" fillId="0" borderId="24" xfId="1" applyNumberFormat="1" applyFont="1" applyBorder="1" applyAlignment="1" applyProtection="1">
      <alignment horizontal="right"/>
      <protection locked="0"/>
    </xf>
    <xf numFmtId="167" fontId="5" fillId="0" borderId="19" xfId="1" applyNumberFormat="1" applyFont="1" applyBorder="1" applyAlignment="1" applyProtection="1">
      <alignment horizontal="right"/>
      <protection locked="0"/>
    </xf>
    <xf numFmtId="167" fontId="5" fillId="0" borderId="19" xfId="1" applyNumberFormat="1" applyFont="1" applyFill="1" applyBorder="1" applyAlignment="1">
      <alignment horizontal="right"/>
    </xf>
    <xf numFmtId="165" fontId="5" fillId="0" borderId="3" xfId="1" applyNumberFormat="1" applyFont="1" applyBorder="1" applyAlignment="1">
      <alignment horizontal="right"/>
    </xf>
    <xf numFmtId="165" fontId="5" fillId="0" borderId="18" xfId="1" applyNumberFormat="1" applyFont="1" applyBorder="1" applyAlignment="1">
      <alignment horizontal="right"/>
    </xf>
    <xf numFmtId="165" fontId="5" fillId="0" borderId="18" xfId="1" applyNumberFormat="1" applyFont="1" applyBorder="1" applyAlignment="1" applyProtection="1">
      <alignment horizontal="right"/>
      <protection locked="0"/>
    </xf>
    <xf numFmtId="0" fontId="12" fillId="0" borderId="0" xfId="3" applyFont="1" applyAlignment="1">
      <alignment horizontal="left"/>
    </xf>
    <xf numFmtId="0" fontId="2" fillId="2" borderId="13" xfId="2" applyFont="1" applyBorder="1" applyAlignment="1">
      <alignment horizontal="center" vertical="top"/>
    </xf>
    <xf numFmtId="0" fontId="2" fillId="2" borderId="14" xfId="2" applyFont="1" applyBorder="1" applyAlignment="1">
      <alignment horizontal="center" vertical="top"/>
    </xf>
    <xf numFmtId="0" fontId="2" fillId="2" borderId="11" xfId="2" applyFont="1" applyBorder="1" applyAlignment="1">
      <alignment horizontal="center" vertical="top"/>
    </xf>
    <xf numFmtId="0" fontId="2" fillId="2" borderId="20" xfId="2" applyFont="1" applyBorder="1" applyAlignment="1">
      <alignment horizontal="center" vertical="top"/>
    </xf>
    <xf numFmtId="0" fontId="2" fillId="2" borderId="21" xfId="2" applyFont="1" applyBorder="1" applyAlignment="1">
      <alignment horizontal="center" vertical="top"/>
    </xf>
    <xf numFmtId="0" fontId="2" fillId="2" borderId="22" xfId="2" applyFont="1" applyBorder="1" applyAlignment="1">
      <alignment horizontal="center" vertical="top"/>
    </xf>
  </cellXfs>
  <cellStyles count="57">
    <cellStyle name="20% - Accent1" xfId="32" builtinId="30" hidden="1"/>
    <cellStyle name="20% - Accent2" xfId="36" builtinId="34" hidden="1"/>
    <cellStyle name="20% - Accent3" xfId="40" builtinId="38" hidden="1"/>
    <cellStyle name="20% - Accent4" xfId="44" builtinId="42" hidden="1"/>
    <cellStyle name="20% - Accent5" xfId="48" builtinId="46" hidden="1"/>
    <cellStyle name="20% - Accent6" xfId="52" builtinId="50" hidden="1"/>
    <cellStyle name="40% - Accent1" xfId="33" builtinId="31" hidden="1"/>
    <cellStyle name="40% - Accent2" xfId="37" builtinId="35" hidden="1"/>
    <cellStyle name="40% - Accent3" xfId="41" builtinId="39" hidden="1"/>
    <cellStyle name="40% - Accent4" xfId="45" builtinId="43" hidden="1"/>
    <cellStyle name="40% - Accent5" xfId="49" builtinId="47" hidden="1"/>
    <cellStyle name="40% - Accent6" xfId="53" builtinId="51" hidden="1"/>
    <cellStyle name="60% - Accent1" xfId="34" builtinId="32" hidden="1"/>
    <cellStyle name="60% - Accent2" xfId="38" builtinId="36" hidden="1"/>
    <cellStyle name="60% - Accent3" xfId="42" builtinId="40" hidden="1"/>
    <cellStyle name="60% - Accent4" xfId="46" builtinId="44" hidden="1"/>
    <cellStyle name="60% - Accent5" xfId="50" builtinId="48" hidden="1"/>
    <cellStyle name="60% - Accent6" xfId="54" builtinId="52" hidden="1"/>
    <cellStyle name="Accent1" xfId="31" builtinId="29" hidden="1"/>
    <cellStyle name="Accent2" xfId="35" builtinId="33" hidden="1"/>
    <cellStyle name="Accent3" xfId="39" builtinId="37" hidden="1"/>
    <cellStyle name="Accent4" xfId="43" builtinId="41" hidden="1"/>
    <cellStyle name="Accent5" xfId="47" builtinId="45" hidden="1"/>
    <cellStyle name="Accent6" xfId="51" builtinId="49" hidden="1"/>
    <cellStyle name="Bad" xfId="20" builtinId="27" hidden="1"/>
    <cellStyle name="Body_text" xfId="5" xr:uid="{00000000-0005-0000-0000-000019000000}"/>
    <cellStyle name="Calculation" xfId="24" builtinId="22" hidden="1"/>
    <cellStyle name="Check Cell" xfId="26" builtinId="23" hidden="1"/>
    <cellStyle name="Comma" xfId="4" builtinId="3"/>
    <cellStyle name="Comma [0]" xfId="11" builtinId="6" hidden="1"/>
    <cellStyle name="Currency" xfId="12" builtinId="4" hidden="1"/>
    <cellStyle name="Currency [0]" xfId="13" builtinId="7" hidden="1"/>
    <cellStyle name="Explanatory Text" xfId="29" builtinId="53" hidden="1"/>
    <cellStyle name="Figure_title" xfId="9" xr:uid="{00000000-0005-0000-0000-000021000000}"/>
    <cellStyle name="Followed Hyperlink" xfId="10" builtinId="9" customBuiltin="1"/>
    <cellStyle name="Good" xfId="19" builtinId="26" hidden="1"/>
    <cellStyle name="Header_row" xfId="2" xr:uid="{00000000-0005-0000-0000-000024000000}"/>
    <cellStyle name="Heading 1" xfId="15" builtinId="16" customBuiltin="1"/>
    <cellStyle name="Heading 1 4" xfId="6" xr:uid="{00000000-0005-0000-0000-000026000000}"/>
    <cellStyle name="Heading 2" xfId="16" builtinId="17" customBuiltin="1"/>
    <cellStyle name="Heading 2 4" xfId="7" xr:uid="{00000000-0005-0000-0000-000028000000}"/>
    <cellStyle name="Heading 3" xfId="17" builtinId="18" customBuiltin="1"/>
    <cellStyle name="Heading 4" xfId="18" builtinId="19" customBuiltin="1"/>
    <cellStyle name="Hyperlink" xfId="8" builtinId="8" customBuiltin="1"/>
    <cellStyle name="Input" xfId="22" builtinId="20" hidden="1"/>
    <cellStyle name="Linked Cell" xfId="25" builtinId="24" hidden="1"/>
    <cellStyle name="Neutral" xfId="21" builtinId="28" hidden="1"/>
    <cellStyle name="Normal" xfId="0" builtinId="0" customBuiltin="1"/>
    <cellStyle name="Note" xfId="28" builtinId="10" hidden="1"/>
    <cellStyle name="Notes_sources" xfId="3" xr:uid="{00000000-0005-0000-0000-000031000000}"/>
    <cellStyle name="Output" xfId="23" builtinId="21" hidden="1"/>
    <cellStyle name="Percent" xfId="1" builtinId="5"/>
    <cellStyle name="Sub_header_row" xfId="56" xr:uid="{C4BE7E8C-80B8-4F5E-B87A-C460F8E58304}"/>
    <cellStyle name="Table_title" xfId="55" xr:uid="{00000000-0005-0000-0000-000035000000}"/>
    <cellStyle name="Title" xfId="14" builtinId="15" hidden="1"/>
    <cellStyle name="Total" xfId="30" builtinId="25" hidden="1"/>
    <cellStyle name="Warning Text" xfId="27" builtinId="11" hidden="1"/>
  </cellStyles>
  <dxfs count="2610">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3" formatCode="0%"/>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top style="thin">
          <color auto="1"/>
        </top>
        <bottom style="thin">
          <color auto="1"/>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top style="thin">
          <color auto="1"/>
        </top>
      </border>
    </dxf>
    <dxf>
      <border outline="0">
        <bottom style="thin">
          <color auto="1"/>
        </bottom>
      </border>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top style="thin">
          <color auto="1"/>
        </top>
        <bottom style="thin">
          <color auto="1"/>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top style="thin">
          <color auto="1"/>
        </top>
      </border>
    </dxf>
    <dxf>
      <border outline="0">
        <bottom style="thin">
          <color auto="1"/>
        </bottom>
      </border>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6" formatCode="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6" formatCode="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family val="2"/>
        <scheme val="none"/>
      </font>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family val="2"/>
        <scheme val="none"/>
      </font>
      <alignment horizontal="center"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theme="0"/>
        <name val="Arial"/>
        <family val="2"/>
        <scheme val="none"/>
      </font>
      <alignment horizontal="center"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dxf>
    <dxf>
      <border outline="0">
        <bottom style="thin">
          <color indexed="64"/>
        </bottom>
      </border>
    </dxf>
    <dxf>
      <alignment horizontal="center"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4" formatCode="_-* #,##0_-;\-* #,##0_-;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dxf>
    <dxf>
      <border outline="0">
        <bottom style="thin">
          <color indexed="64"/>
        </bottom>
      </border>
    </dxf>
    <dxf>
      <alignment horizontal="center"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6" formatCode="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6" formatCode="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6" formatCode="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PivotStyle="PivotStyleMedium9"/>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4671078</xdr:colOff>
      <xdr:row>22</xdr:row>
      <xdr:rowOff>136905</xdr:rowOff>
    </xdr:from>
    <xdr:to>
      <xdr:col>0</xdr:col>
      <xdr:colOff>6408438</xdr:colOff>
      <xdr:row>22</xdr:row>
      <xdr:rowOff>959865</xdr:rowOff>
    </xdr:to>
    <xdr:pic>
      <xdr:nvPicPr>
        <xdr:cNvPr id="3" name="Picture 2" descr="logo de l’Institut canadien d’information sur la santé (ICIS)" title="Institut canadien d'information sur la santé">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71078" y="9052305"/>
          <a:ext cx="1737360" cy="82296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45A5AC2-445E-48FC-840B-BAE0D7D14366}" name="Table1" displayName="Table1" ref="A5:AO11" totalsRowShown="0" headerRowDxfId="2596" dataDxfId="2594" headerRowBorderDxfId="2595" tableBorderDxfId="2593" totalsRowBorderDxfId="2592" headerRowCellStyle="Header_row" dataCellStyle="Percent">
  <tableColumns count="41">
    <tableColumn id="1" xr3:uid="{85D78C99-4B6F-42C0-BA99-CF1FF2390BBA}" name="Groupe de services des médecins de famille" dataDxfId="2591"/>
    <tableColumn id="2" xr3:uid="{D2F71E46-0852-4D5A-9984-B0CC9EB8BE5B}" name="_x000a__x000a_Janvier 2019_x000a_Nombre de services, avant la pandémie" dataDxfId="2590"/>
    <tableColumn id="3" xr3:uid="{942E7608-3E32-4DD5-9840-5AD2D07B2813}" name="_x000a__x000a_Février 2019_x000a_Nombre de services, avant la pandémie" dataDxfId="2589"/>
    <tableColumn id="4" xr3:uid="{F9E57799-7A7C-4C1D-82DC-C85BF76C5DAB}" name="_x000a__x000a_Mars 2019_x000a_Nombre de services, avant la pandémie" dataDxfId="2588" dataCellStyle="Comma"/>
    <tableColumn id="5" xr3:uid="{44407C9E-9E33-4D5F-ADA3-4038B7DB7220}" name="_x000a__x000a_Avril 2019 _x000a_Nombre de services, avant la pandémie" dataDxfId="2587" dataCellStyle="Comma"/>
    <tableColumn id="6" xr3:uid="{BB0400AA-825B-40BB-9829-62114E8AC213}" name="_x000a__x000a_Mai 2019 _x000a_Nombre de services, avant la pandémie" dataDxfId="2586" dataCellStyle="Comma"/>
    <tableColumn id="7" xr3:uid="{8DDC89CF-1A6A-4DC1-A2FC-FBB9ABC2AC3A}" name="_x000a__x000a_Juin 2019_x000a_Nombre de services, avant la pandémie" dataDxfId="2585" dataCellStyle="Comma"/>
    <tableColumn id="8" xr3:uid="{3BC1E058-2678-42A1-BE63-98B879DE6B1C}" name="_x000a__x000a_Juillet 2019_x000a_Nombre de services, avant la pandémie" dataDxfId="2584" dataCellStyle="Comma"/>
    <tableColumn id="9" xr3:uid="{E4B85F96-1948-4086-BBBE-21C0203CFD63}" name="_x000a__x000a_Août 2019_x000a_Nombre de services, avant la pandémie" dataDxfId="2583" dataCellStyle="Comma"/>
    <tableColumn id="10" xr3:uid="{759914EB-9E11-4858-9A53-C397F54E9234}" name="_x000a__x000a_Septembre 2019_x000a_Nombre de services, avant la pandémie" dataDxfId="2582" dataCellStyle="Comma"/>
    <tableColumn id="11" xr3:uid="{6B7C38AF-6BA7-4E66-A761-A58BD99A822F}" name="_x000a__x000a_Octobre 2019_x000a_Nombre de services, avant la pandémie" dataDxfId="2581" dataCellStyle="Comma"/>
    <tableColumn id="12" xr3:uid="{9A21659F-B2A0-4EBE-93DE-B7D27025CFE4}" name="_x000a__x000a_Novembre 2019_x000a_Nombre de services, avant la pandémie" dataDxfId="2580" dataCellStyle="Comma"/>
    <tableColumn id="13" xr3:uid="{B4C2EBCA-5D72-4FB9-9FE7-03C626AA27BE}" name="_x000a__x000a_Décembre 2019_x000a_Nombre de services, avant la pandémie" dataDxfId="2579" dataCellStyle="Comma"/>
    <tableColumn id="14" xr3:uid="{05CA4E37-B71C-4D61-B4B1-C0B1F18781DF}" name="Janvier à _x000a_décembre 2019 (moyenne mensuelle)_x000a_Nombre de services, avant la pandémie" dataDxfId="2578" dataCellStyle="Comma"/>
    <tableColumn id="15" xr3:uid="{745FAB6D-550B-4916-8CAA-CF9C2C9BA2D3}" name="_x000a__x000a_Mars 2020_x000a_Nombre de services, pendant la pandémie" dataDxfId="2577" dataCellStyle="Comma"/>
    <tableColumn id="16" xr3:uid="{3F418BCE-B6CD-4364-A929-0A6C46E25015}" name="_x000a__x000a_Avril 2020_x000a_Nombre de services, pendant la pandémie" dataDxfId="2576" dataCellStyle="Comma"/>
    <tableColumn id="17" xr3:uid="{DF988A23-9737-4816-9382-D66119668637}" name="_x000a__x000a_Mai 2020_x000a_Nombre de services, pendant la pandémie" dataDxfId="2575" dataCellStyle="Comma"/>
    <tableColumn id="18" xr3:uid="{10DF88AD-FF5E-440D-BACB-94FD3C656B2C}" name="_x000a__x000a_Juin 2020_x000a_Nombre de services, pendant la pandémie" dataDxfId="2574" dataCellStyle="Comma"/>
    <tableColumn id="19" xr3:uid="{7C45FEF5-8CC4-4B4A-A58E-685FF9007692}" name="_x000a__x000a_Juillet 2020_x000a_Nombre de services, pendant la pandémie" dataDxfId="2573" dataCellStyle="Comma"/>
    <tableColumn id="20" xr3:uid="{024D6110-49B4-4EB7-BFD3-23F7086F9062}" name="_x000a__x000a_Août 2020 _x000a_Nombre de services, pendant la pandémie" dataDxfId="2572" dataCellStyle="Comma"/>
    <tableColumn id="21" xr3:uid="{1EE679BD-6759-40DB-A260-8DC85576BA64}" name="_x000a__x000a_Septembre 2020_x000a_Nombre de services, pendant la pandémie" dataDxfId="2571" dataCellStyle="Comma"/>
    <tableColumn id="22" xr3:uid="{ECD66C61-7B68-4AD2-8036-A4E946EBD2A1}" name="_x000a__x000a_Octobre 2020_x000a_Nombre de services, pendant la pandémie" dataDxfId="2570" dataCellStyle="Comma"/>
    <tableColumn id="23" xr3:uid="{0CD1468A-E1D1-48F4-89F2-C8565022273D}" name="_x000a__x000a_Novembre 2020_x000a_Nombre de services, pendant la pandémie" dataDxfId="2569" dataCellStyle="Comma"/>
    <tableColumn id="24" xr3:uid="{DF5327A6-B363-4060-988F-49274758F68E}" name="_x000a__x000a_Décembre 2020_x000a_Nombre de services, pendant la pandémie" dataDxfId="2568" dataCellStyle="Comma"/>
    <tableColumn id="25" xr3:uid="{6644C0A7-AD96-49FA-8E3A-1B43BA9B7B2A}" name="_x000a__x000a_Janvier 2021_x000a_Nombre de services, pendant la pandémie" dataDxfId="2567" dataCellStyle="Comma"/>
    <tableColumn id="26" xr3:uid="{36BAD03E-933A-441F-9BE5-B66304900BF8}" name="_x000a__x000a_Février 2021_x000a_Nombre de services, pendant la pandémie" dataDxfId="2566" dataCellStyle="Comma"/>
    <tableColumn id="27" xr3:uid="{7E452A57-B690-4974-8BBC-DC35FDBB7282}" name="_x000a__x000a_Mars 2021_x000a_Nombre de services, pendant la pandémie" dataDxfId="2565" dataCellStyle="Comma"/>
    <tableColumn id="28" xr3:uid="{2E425987-BEA1-4EC3-BB65-B00E2779488B}" name="_x000a_Mars 2020 à mars 2021 (moyenne mensuelle)_x000a_Nombre de services, pendant la pandémie" dataDxfId="2564"/>
    <tableColumn id="29" xr3:uid="{2B8DD1A4-879B-48FB-9C51-A233FF9795B4}" name="_x000a_Mars 2019 à mars 2020_x000a_Variation en pourcentage, avant la pandémie vs pendant la pandémie" dataDxfId="2563" dataCellStyle="Percent"/>
    <tableColumn id="30" xr3:uid="{72AC02DD-10C1-455B-B5A0-C1F7FA8DDE0A}" name="_x000a_Avril 2019 à avril 2020_x000a_Variation en pourcentage, avant la pandémie vs pendant la pandémie" dataDxfId="2562" dataCellStyle="Percent"/>
    <tableColumn id="31" xr3:uid="{1FDE6E3C-7BAC-4910-A0E4-E60F37785A9B}" name="_x000a_Mai 2019 à mai 2020_x000a_Variation en pourcentage, avant la pandémie vs pendant la pandémie" dataDxfId="2561" dataCellStyle="Percent"/>
    <tableColumn id="32" xr3:uid="{8AAB9452-462D-4EA1-905D-24F0101CE697}" name="_x000a_Juin 2019 à juin 2020_x000a_Variation en pourcentage, avant la pandémie vs pendant la pandémie" dataDxfId="2560" dataCellStyle="Percent"/>
    <tableColumn id="33" xr3:uid="{8C48B898-671A-4264-8A9C-0B8325280B06}" name="_x000a_Juillet 2019 à juillet 2020_x000a_Variation en pourcentage, avant la pandémie vs pendant la pandémie" dataDxfId="2559" dataCellStyle="Percent"/>
    <tableColumn id="34" xr3:uid="{10632EA1-1BDA-4F4D-954C-5D5838FD4AC0}" name="_x000a_Août 2019 à août 2020_x000a_Variation en pourcentage, avant la pandémie vs pendant la pandémie" dataDxfId="2558" dataCellStyle="Percent"/>
    <tableColumn id="35" xr3:uid="{7AA63DB6-A824-4A5C-B42D-B8F141B361D1}" name="_x000a_Septembre 2019 à septembre 2020_x000a_Variation en pourcentage, avant la pandémie vs pendant la pandémie" dataDxfId="2557" dataCellStyle="Percent"/>
    <tableColumn id="36" xr3:uid="{7C0077A8-FD55-4DFA-B4C0-991B8A172E54}" name="_x000a_Octobre 2019 à octobre 2020_x000a_Variation en pourcentage, avant la pandémie vs pendant la pandémie" dataDxfId="2556" dataCellStyle="Percent"/>
    <tableColumn id="37" xr3:uid="{A976BC32-B6D1-4C40-B42A-C4E9E6BD0EDC}" name="_x000a_Novembre 2019 à novembre 2020_x000a_Variation en pourcentage, avant la pandémie vs pendant la pandémie" dataDxfId="2555" dataCellStyle="Percent"/>
    <tableColumn id="38" xr3:uid="{13FB5EE7-C324-45A6-AA42-BC0691EAAC66}" name="_x000a_Décembre 2019 à décembre 2020_x000a_Variation en pourcentage, avant la pandémie vs pendant la pandémie" dataDxfId="2554" dataCellStyle="Percent"/>
    <tableColumn id="39" xr3:uid="{B2E3A463-FAE0-4406-87DE-E4C40D185ECC}" name="_x000a_Janvier 2019 à janvier 2021_x000a_Variation en pourcentage, avant la pandémie vs pendant la pandémie" dataDxfId="2553" dataCellStyle="Percent"/>
    <tableColumn id="40" xr3:uid="{D68DD2D9-8A3D-495D-8518-DD60AAC6EC42}" name="_x000a_Février 2019 à février 2021_x000a_Variation en pourcentage, avant la pandémie vs pendant la pandémie" dataDxfId="2552" dataCellStyle="Percent"/>
    <tableColumn id="41" xr3:uid="{07FEE076-5D64-4706-AE3E-1F39C41B7EF0}" name="_x000a_Mars 2019 à mars 2021_x000a_Variation en pourcentage, avant la pandémie vs pendant la pandémie" dataDxfId="2551" dataCellStyle="Percent"/>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77DF264-209E-40E4-8DF4-B90B5BEE31B9}" name="Table10" displayName="Table10" ref="A188:AO193" totalsRowShown="0" headerRowDxfId="2250" dataDxfId="2248" headerRowBorderDxfId="2249" tableBorderDxfId="2247" headerRowCellStyle="Header_row" dataCellStyle="Percent">
  <tableColumns count="41">
    <tableColumn id="1" xr3:uid="{A8916CA6-892E-4B3B-B99D-75B3E4177F4B}" name="Groupe de services des médecins de famille" dataDxfId="2246"/>
    <tableColumn id="2" xr3:uid="{DF40FDA6-2F83-4414-A3EA-6724F9692508}" name="_x000a__x000a_Janvier 2019_x000a_Nombre de services, avant la pandémie" dataDxfId="2245"/>
    <tableColumn id="3" xr3:uid="{B2BBA54C-01F9-40BC-9B03-6ED89C17EC31}" name="_x000a__x000a_Février 2019_x000a_Nombre de services, avant la pandémie" dataDxfId="2244"/>
    <tableColumn id="4" xr3:uid="{73F45F11-5D5B-4FCD-8A59-0F8D5CFE63EF}" name="_x000a__x000a_Mars 2019_x000a_Nombre de services, avant la pandémie" dataDxfId="2243" dataCellStyle="Comma"/>
    <tableColumn id="5" xr3:uid="{31CDA7F8-C57E-4819-8681-6CA3AA903E49}" name="_x000a__x000a_Avril 2019 _x000a_Nombre de services, avant la pandémie" dataDxfId="2242" dataCellStyle="Comma"/>
    <tableColumn id="6" xr3:uid="{8E018762-C097-4F1E-ABD2-4EEC9DFA0377}" name="_x000a__x000a_Mai 2019 _x000a_Nombre de services, avant la pandémie" dataDxfId="2241" dataCellStyle="Comma"/>
    <tableColumn id="7" xr3:uid="{E3CAD461-2674-4D93-AB03-67B81FF4CD74}" name="_x000a__x000a_Juin 2019_x000a_Nombre de services, avant la pandémie" dataDxfId="2240" dataCellStyle="Comma"/>
    <tableColumn id="8" xr3:uid="{C7C0023D-AECE-4828-8DAF-56FA0BCA989D}" name="_x000a__x000a_Juillet 2019_x000a_Nombre de services, avant la pandémie" dataDxfId="2239" dataCellStyle="Comma"/>
    <tableColumn id="9" xr3:uid="{7F3C905F-26FD-4ABE-90CE-3E5010651557}" name="_x000a__x000a_Août 2019_x000a_Nombre de services, avant la pandémie" dataDxfId="2238" dataCellStyle="Comma"/>
    <tableColumn id="10" xr3:uid="{1B8EEF48-09FF-4A17-AE75-0851E60E1B58}" name="_x000a__x000a_Septembre 2019_x000a_Nombre de services, avant la pandémie" dataDxfId="2237" dataCellStyle="Comma"/>
    <tableColumn id="11" xr3:uid="{A40CDA45-1108-4201-AE25-7DB56B974EBA}" name="_x000a__x000a_Octobre 2019_x000a_Nombre de services, avant la pandémie" dataDxfId="2236" dataCellStyle="Comma"/>
    <tableColumn id="12" xr3:uid="{B84AD783-18ED-4D18-BB9E-BE689F072E3D}" name="_x000a__x000a_Novembre 2019_x000a_Nombre de services, avant la pandémie" dataDxfId="2235" dataCellStyle="Comma"/>
    <tableColumn id="13" xr3:uid="{55917313-90EA-41F1-8E66-5AC3B21603A0}" name="_x000a__x000a_Décembre 2019_x000a_Nombre de services, avant la pandémie" dataDxfId="2234" dataCellStyle="Comma"/>
    <tableColumn id="14" xr3:uid="{8D93DAC4-DB91-408F-B289-8452FA159A78}" name="Janvier à _x000a_décembre 2019 (moyenne mensuelle)_x000a_Nombre de services, avant la pandémie" dataDxfId="2233" dataCellStyle="Comma"/>
    <tableColumn id="15" xr3:uid="{E9AD8F79-16EA-41D6-831C-D83806C1EC51}" name="_x000a_Mars 2020_x000a_Nombre de services, pendant la pandémie" dataDxfId="2232" dataCellStyle="Comma"/>
    <tableColumn id="16" xr3:uid="{86CDEFF3-7BDF-42AF-A599-F07FD7FCDC3E}" name="_x000a__x000a_Avril 2020_x000a_Nombre de services, pendant la pandémie" dataDxfId="2231" dataCellStyle="Comma"/>
    <tableColumn id="17" xr3:uid="{3407000E-9E9E-4D3B-A8F1-2D4843F8C6C2}" name="_x000a__x000a_Mai 2020_x000a_Nombre de services, pendant la pandémie" dataDxfId="2230" dataCellStyle="Comma"/>
    <tableColumn id="18" xr3:uid="{E82E87EB-1816-423F-BBBE-42B0C813E9EA}" name="_x000a__x000a_Juin 2020_x000a_Nombre de services, pendant la pandémie" dataDxfId="2229" dataCellStyle="Comma"/>
    <tableColumn id="19" xr3:uid="{08395007-8291-4310-B183-6F038F2696CF}" name="_x000a__x000a_Juillet 2020_x000a_Nombre de services, pendant la pandémie" dataDxfId="2228" dataCellStyle="Comma"/>
    <tableColumn id="20" xr3:uid="{0A120A31-35D7-4DF9-B802-5DAB92F9714F}" name="_x000a__x000a_Août 2020 _x000a_Nombre de services, pendant la pandémie" dataDxfId="2227" dataCellStyle="Comma"/>
    <tableColumn id="21" xr3:uid="{64F57C67-81CC-45E9-A1A2-43005B1A13B2}" name="_x000a__x000a_Septembre 2020_x000a_Nombre de services, pendant la pandémie" dataDxfId="2226" dataCellStyle="Comma"/>
    <tableColumn id="22" xr3:uid="{ADFE725D-A719-4101-8668-FDD4AE62645B}" name="_x000a__x000a_Octobre 2020_x000a_Nombre de services, pendant la pandémie" dataDxfId="2225" dataCellStyle="Comma"/>
    <tableColumn id="23" xr3:uid="{794170D9-BF05-4405-832B-6F862A8C76A3}" name="_x000a__x000a_Novembre 2020_x000a_Nombre de services, pendant la pandémie" dataDxfId="2224" dataCellStyle="Comma"/>
    <tableColumn id="24" xr3:uid="{5B250EDC-5823-4B32-A1BC-5AA0DC48F68A}" name="_x000a__x000a_Décembre 2020_x000a_Nombre de services, pendant la pandémie" dataDxfId="2223" dataCellStyle="Comma"/>
    <tableColumn id="25" xr3:uid="{1BE49D89-B074-480B-AA2A-4117609A30C1}" name="_x000a__x000a_Janvier 2021_x000a_Nombre de services, pendant la pandémie" dataDxfId="2222" dataCellStyle="Comma"/>
    <tableColumn id="26" xr3:uid="{F51298BF-571A-4525-A9E1-BAF5B151E0E5}" name="_x000a__x000a_Février 2021_x000a_Nombre de services, pendant la pandémie" dataDxfId="2221" dataCellStyle="Comma"/>
    <tableColumn id="27" xr3:uid="{4E211BCD-712D-4962-8C66-96B5C7ED596D}" name="_x000a__x000a_Mars 2021_x000a_Nombre de services, pendant la pandémie" dataDxfId="2220" dataCellStyle="Comma"/>
    <tableColumn id="28" xr3:uid="{309B7A53-BED7-4622-B6F0-0ED7B35C6F58}" name="_x000a_Mars 2020 à mars 2021 (moyenne mensuelle)_x000a_Nombre de services, pendant la pandémie" dataDxfId="2219" dataCellStyle="Percent"/>
    <tableColumn id="29" xr3:uid="{D2C447CD-60E2-4F9B-9B08-4CEEBE5FE02F}" name="_x000a_Mars 2019 à mars 2020_x000a_Variation en pourcentage, avant la pandémie vs pendant la pandémie" dataDxfId="2218" dataCellStyle="Percent"/>
    <tableColumn id="30" xr3:uid="{DB89CF44-C70C-413A-9832-9FE367E45C60}" name="_x000a_Avril 2019 à avril 2020_x000a_Variation en pourcentage, avant la pandémie vs pendant la pandémie" dataDxfId="2217" dataCellStyle="Percent"/>
    <tableColumn id="31" xr3:uid="{D3767CA4-CA93-4BAE-9720-FB9FDE1CA9C8}" name="_x000a_Mai 2019 à mai 2020_x000a_Variation en pourcentage, avant la pandémie vs pendant la pandémie" dataDxfId="2216" dataCellStyle="Percent"/>
    <tableColumn id="32" xr3:uid="{D2D5A631-EDB2-44CE-99E9-6CF9766FC525}" name="_x000a_Juin 2019 à juin 2020_x000a_Variation en pourcentage, avant la pandémie vs pendant la pandémie" dataDxfId="2215" dataCellStyle="Percent"/>
    <tableColumn id="33" xr3:uid="{05B5997B-F66E-4845-A689-19DC2DDFFF23}" name="_x000a_Juillet 2019 à juillet 2020_x000a_Variation en pourcentage, avant la pandémie vs pendant la pandémie" dataDxfId="2214" dataCellStyle="Percent"/>
    <tableColumn id="34" xr3:uid="{985BDEC8-2E5F-442F-8C51-5540D22EDFE9}" name="_x000a_Août 2019 à août 2020_x000a_Variation en pourcentage, avant la pandémie vs pendant la pandémie" dataDxfId="2213" dataCellStyle="Percent"/>
    <tableColumn id="35" xr3:uid="{0B150609-CB05-4230-A142-25152C763DAB}" name="_x000a_Septembre 2019 à septembre 2020_x000a_Variation en pourcentage, avant la pandémie vs pendant la pandémie" dataDxfId="2212" dataCellStyle="Percent"/>
    <tableColumn id="36" xr3:uid="{EF536B22-33A9-4E62-8701-0DFC2A55BC8F}" name="_x000a_Octobre 2019 à octobre 2020_x000a_Variation en pourcentage, avant la pandémie vs pendant la pandémie" dataDxfId="2211" dataCellStyle="Percent"/>
    <tableColumn id="37" xr3:uid="{817894CD-CCB7-4059-9FB8-3ABE375C46FE}" name="_x000a_Novembre 2019 à novembre 2020_x000a_Variation en pourcentage, avant la pandémie vs pendant la pandémie" dataDxfId="2210" dataCellStyle="Percent"/>
    <tableColumn id="38" xr3:uid="{0E893110-9B6B-4DDC-99DD-26C2D11A074B}" name="_x000a_Décembre 2019 à décembre 2020_x000a_Variation en pourcentage, avant la pandémie vs pendant la pandémie" dataDxfId="2209" dataCellStyle="Percent"/>
    <tableColumn id="39" xr3:uid="{12D64060-E0B1-4F01-AB25-A99D0CF06544}" name="_x000a_Janvier 2019 à janvier 2021_x000a_Variation en pourcentage, avant la pandémie vs pendant la pandémie" dataDxfId="2208" dataCellStyle="Percent"/>
    <tableColumn id="40" xr3:uid="{73498D7D-F79C-46B9-A269-343A5FFE4035}" name="_x000a_Février 2019 à février 2021_x000a_Variation en pourcentage, avant la pandémie vs pendant la pandémie" dataDxfId="2207" dataCellStyle="Percent"/>
    <tableColumn id="41" xr3:uid="{CFFFED05-1F61-4D53-A44C-47BEAA4E0C46}" name="_x000a_Mars 2019 à mars 2021_x000a_Variation en pourcentage, avant la pandémie vs pendant la pandémie" dataDxfId="2206" dataCellStyle="Percent"/>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F93B1F7-E7A5-4527-9843-5E388C7BD7AB}" name="Table11" displayName="Table11" ref="A5:AO11" totalsRowShown="0" headerRowDxfId="2205" dataDxfId="2203" headerRowBorderDxfId="2204" tableBorderDxfId="2202" totalsRowBorderDxfId="2201" headerRowCellStyle="Sub_header_row" dataCellStyle="Percent">
  <tableColumns count="41">
    <tableColumn id="1" xr3:uid="{2F8EED86-4E96-4E7D-B28D-F3DE4FCCFAE4}" name="Groupe de services des médecins de famille" dataDxfId="2200"/>
    <tableColumn id="2" xr3:uid="{CC05C821-E2E8-43BB-B762-6EBDBB0713DB}" name="_x000a__x000a_Janvier 2019_x000a_Nombre de services, avant la pandémie" dataDxfId="2199"/>
    <tableColumn id="3" xr3:uid="{DD248C02-8302-4512-958E-7A4D2251E7F5}" name="_x000a__x000a_Février 2019_x000a_Nombre de services, avant la pandémie" dataDxfId="2198"/>
    <tableColumn id="4" xr3:uid="{ACA937E9-887D-41EB-8140-912B3D1F2D91}" name="_x000d__x000a__x000a_Mars 2019_x000a_Nombre de services, avant la pandémie" dataDxfId="2197" dataCellStyle="Comma"/>
    <tableColumn id="5" xr3:uid="{E4DC92B0-38E8-4550-9FA9-7879E9331727}" name="_x000d__x000a__x000a_Avril 2019 _x000a_Nombre de services, avant la pandémie" dataDxfId="2196" dataCellStyle="Comma"/>
    <tableColumn id="6" xr3:uid="{390C612A-D40B-4D53-8493-430F8D16EE3C}" name="_x000d__x000a__x000a_Mai 2019 _x000a_Nombre de services, avant la pandémie" dataDxfId="2195" dataCellStyle="Comma"/>
    <tableColumn id="7" xr3:uid="{7277E52E-AD72-44DF-947C-602571451920}" name="_x000a__x000a_Juin 2019_x000a_Nombre de services, avant la pandémie" dataDxfId="2194" dataCellStyle="Comma"/>
    <tableColumn id="8" xr3:uid="{79238563-D5EF-4C64-8DFE-77BB25495F9A}" name="_x000d__x000a__x000a_Juillet 2019_x000a_Nombre de services, avant la pandémie" dataDxfId="2193" dataCellStyle="Comma"/>
    <tableColumn id="9" xr3:uid="{70CAB514-05B0-44F5-8113-33B7F903102C}" name="_x000d__x000a__x000a_Août 2019_x000a_Nombre de services, avant la pandémie" dataDxfId="2192" dataCellStyle="Comma"/>
    <tableColumn id="10" xr3:uid="{2A09EB89-6C85-471F-AC55-94EC72D8323F}" name="_x000d__x000a__x000a_Septembre 2019_x000a_Nombre de services, avant la pandémie" dataDxfId="2191" dataCellStyle="Comma"/>
    <tableColumn id="11" xr3:uid="{CE6F7142-572D-4836-9BA6-F13D24B846D6}" name="_x000d__x000a__x000a_Octobre 2019_x000a_Nombre de services, avant la pandémie" dataDxfId="2190" dataCellStyle="Comma"/>
    <tableColumn id="12" xr3:uid="{0E1962C6-D7DB-4E1F-B9D4-1B525786BC29}" name="_x000d__x000a__x000a_Novembre 2019_x000a_Nombre de services, avant la pandémie" dataDxfId="2189" dataCellStyle="Comma"/>
    <tableColumn id="13" xr3:uid="{986A1B22-5958-4162-9EBA-347A8571C39A}" name="_x000d__x000a__x000a_Décembre 2019_x000a_Nombre de services, avant la pandémie" dataDxfId="2188" dataCellStyle="Comma"/>
    <tableColumn id="14" xr3:uid="{7B3E4C42-3ABF-41C7-BC64-3B2DF630BF2B}" name="Janvier à _x000a_décembre 2019 (moyenne mensuelle)_x000a_Nombre de services, avant la pandémie" dataDxfId="2187" dataCellStyle="Comma"/>
    <tableColumn id="15" xr3:uid="{4A385AD8-338F-42E0-A2F6-9C66B4893527}" name="_x000d__x000a__x000a_Mars 2020_x000a_Nombre de services, pendant la pandémie" dataDxfId="2186" dataCellStyle="Comma"/>
    <tableColumn id="16" xr3:uid="{2E39E6C2-B900-4468-AE96-5CE0E995A535}" name="_x000d__x000a__x000a_Avril 2020_x000a_Nombre de services, pendant la pandémie" dataDxfId="2185" dataCellStyle="Comma"/>
    <tableColumn id="17" xr3:uid="{9869A364-F8B3-4B3B-88F9-7FF4C8433666}" name="_x000d__x000a__x000a_Mai 2020_x000a_Nombre de services, pendant la pandémie" dataDxfId="2184" dataCellStyle="Comma"/>
    <tableColumn id="18" xr3:uid="{E99E77CE-B1AD-45E8-800A-57A3DFAADF2D}" name="_x000d__x000a__x000a_Juin 2020_x000a_Nombre de services, pendant la pandémie" dataDxfId="2183" dataCellStyle="Comma"/>
    <tableColumn id="19" xr3:uid="{3D6D8E2D-B87D-4EFD-B2C8-EFE507B43996}" name="_x000d__x000a__x000a_Juillet 2020_x000a_Nombre de services, pendant la pandémie" dataDxfId="2182" dataCellStyle="Comma"/>
    <tableColumn id="20" xr3:uid="{25475031-C148-47DC-8A5C-62D5CCBB7210}" name="_x000d__x000a__x000a_Août 2020 _x000a_Nombre de services, pendant la pandémie" dataDxfId="2181" dataCellStyle="Comma"/>
    <tableColumn id="21" xr3:uid="{99939D83-934D-4DFA-9DA5-8F68DAB56142}" name="_x000d__x000a__x000a_Septembre 2020_x000a_Nombre de services, pendant la pandémie" dataDxfId="2180" dataCellStyle="Comma"/>
    <tableColumn id="22" xr3:uid="{1A522514-6DF1-42E6-9A85-6B7B4FA4230D}" name="_x000d__x000a__x000a_Octobre 2020_x000a_Nombre de services, pendant la pandémie" dataDxfId="2179" dataCellStyle="Comma"/>
    <tableColumn id="23" xr3:uid="{48E11605-D05A-4570-BB18-47A999C2C2CA}" name="_x000d__x000a__x000a_Novembre 2020_x000a_Nombre de services, pendant la pandémie" dataDxfId="2178" dataCellStyle="Comma"/>
    <tableColumn id="24" xr3:uid="{94313601-4D55-486C-B474-00526498C05E}" name="_x000d__x000a__x000a_Décembre 2020_x000a_Nombre de services, pendant la pandémie" dataDxfId="2177" dataCellStyle="Comma"/>
    <tableColumn id="25" xr3:uid="{65FD5E84-4B7F-40D7-A171-6ED83612751C}" name="_x000d__x000a__x000a_Janvier 2021_x000a_Nombre de services, pendant la pandémie" dataDxfId="2176" dataCellStyle="Comma"/>
    <tableColumn id="26" xr3:uid="{9B35C711-6440-4272-BBEE-FFF1D388845A}" name="_x000d__x000a__x000a_Février 2021_x000a_Nombre de services, pendant la pandémie" dataDxfId="2175" dataCellStyle="Comma"/>
    <tableColumn id="27" xr3:uid="{009BA805-38DC-40AD-ADF6-7792DB758BA1}" name="_x000d__x000a__x000a_Mars 2021_x000a_Nombre de services, pendant la pandémie" dataDxfId="2174" dataCellStyle="Comma"/>
    <tableColumn id="28" xr3:uid="{A1F6BFB0-4666-4FEB-BD18-031AE5634071}" name="_x000d__x000a_Mars 2020 à mars 2021 (moyenne mensuelle)_x000a_Nombre de services, pendant la pandémie" dataDxfId="2173" dataCellStyle="Percent"/>
    <tableColumn id="29" xr3:uid="{5960C85B-FFBE-4D60-9631-B97DBEE083D7}" name="_x000a_Mars 2019 à mars 2020_x000a_Variation en pourcentage, avant la pandémie vs pendant la pandémie" dataDxfId="2172" dataCellStyle="Percent"/>
    <tableColumn id="30" xr3:uid="{5F6FA0B5-466A-4091-857B-74351B04655E}" name="_x000a_Avril 2019 à avril 2020_x000a_Variation en pourcentage, avant la pandémie vs pendant la pandémie" dataDxfId="2171" dataCellStyle="Percent"/>
    <tableColumn id="31" xr3:uid="{2C66A921-9915-4567-8510-BF60BECCBA95}" name="_x000a_Mai 2019 à mai 2020_x000a_Variation en pourcentage, avant la pandémie vs pendant la pandémie" dataDxfId="2170" dataCellStyle="Percent"/>
    <tableColumn id="32" xr3:uid="{A9653F32-1073-42F5-9967-39E62F4F388A}" name="_x000a_Juin 2019 à juin 2020_x000a_Variation en pourcentage, avant la pandémie vs pendant la pandémie" dataDxfId="2169" dataCellStyle="Percent"/>
    <tableColumn id="33" xr3:uid="{84A340C5-BCF0-49D3-AF47-EAA31FCA5460}" name="_x000a_Juillet 2019 à juillet 2020_x000a_Variation en pourcentage, avant la pandémie vs pendant la pandémie" dataDxfId="2168" dataCellStyle="Percent"/>
    <tableColumn id="34" xr3:uid="{BE90050E-B77B-4287-A95E-E9A407C9F737}" name="_x000a_Août 2019 à août 2020_x000a_Variation en pourcentage, avant la pandémie vs pendant la pandémie" dataDxfId="2167" dataCellStyle="Percent"/>
    <tableColumn id="35" xr3:uid="{76F3F7D6-8281-453D-8B64-0EB484AAE86F}" name="_x000a_Septembre 2019 à septembre 2020_x000a_Variation en pourcentage, avant la pandémie vs pendant la pandémie" dataDxfId="2166" dataCellStyle="Percent"/>
    <tableColumn id="36" xr3:uid="{3ACDD57C-6F09-4893-A098-EBCB3D3DBCC1}" name="_x000a_Octobre 2019 à octobre 2020_x000a_Variation en pourcentage, avant la pandémie vs pendant la pandémie" dataDxfId="2165" dataCellStyle="Percent"/>
    <tableColumn id="37" xr3:uid="{D36AC889-F023-49EB-BFDC-8FAA12D61547}" name="_x000a_Novembre 2019 à novembre 2020_x000a_Variation en pourcentage, avant la pandémie vs pendant la pandémie" dataDxfId="2164" dataCellStyle="Percent"/>
    <tableColumn id="38" xr3:uid="{C4D0838C-6F90-448C-901D-916A6D184F8A}" name="_x000a_Décembre 2019 à décembre 2020_x000a_Variation en pourcentage, avant la pandémie vs pendant la pandémie" dataDxfId="2163" dataCellStyle="Percent"/>
    <tableColumn id="39" xr3:uid="{1DC2CB2D-23AC-4792-A0D0-133436DCED68}" name="_x000a_Janvier 2019 à janvier 2021_x000a_Variation en pourcentage, avant la pandémie vs pendant la pandémie" dataDxfId="2162" dataCellStyle="Percent"/>
    <tableColumn id="40" xr3:uid="{2C0672E7-ECF2-4205-A1D2-39497D5D735B}" name="_x000a_Février 2019 à février 2021_x000a_Variation en pourcentage, avant la pandémie vs pendant la pandémie" dataDxfId="2161" dataCellStyle="Percent"/>
    <tableColumn id="41" xr3:uid="{42ABAEA9-AE4A-487B-93EB-7F890F4F70CE}" name="_x000a_Mars 2019 à mars 2021_x000a_Variation en pourcentage, avant la pandémie vs pendant la pandémie" dataDxfId="2160" dataCellStyle="Percent"/>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985A5E3-822F-45D3-A57F-CAC7083FFD69}" name="Table12" displayName="Table12" ref="A25:AO31" totalsRowShown="0" headerRowDxfId="2159" dataDxfId="2157" headerRowBorderDxfId="2158" tableBorderDxfId="2156" totalsRowBorderDxfId="2155" headerRowCellStyle="Sub_header_row" dataCellStyle="Percent">
  <tableColumns count="41">
    <tableColumn id="1" xr3:uid="{87A13349-DE62-4A06-B4CB-6056557BE002}" name="Groupes de services des médecins spécialistes" dataDxfId="2154"/>
    <tableColumn id="2" xr3:uid="{51F9C012-F2D4-4F65-8407-3D163516CF1A}" name="_x000a__x000a_Janvier 2019_x000a_Nombre de services, avant la pandémie"/>
    <tableColumn id="3" xr3:uid="{6EC0FE70-FD77-4B96-A0C8-90E89E287D12}" name="_x000a__x000a_Février 2019_x000a_Nombre de services, avant la pandémie"/>
    <tableColumn id="4" xr3:uid="{84E7493C-4B8B-45A9-85B8-1AD59770603F}" name="_x000a__x000a_Mars 2019_x000a_Nombre de services, avant la pandémie" dataDxfId="2153" dataCellStyle="Comma"/>
    <tableColumn id="5" xr3:uid="{2A397149-AC53-4091-901C-F6FD56A5BF9E}" name="_x000d__x000a__x000a_Avril 2019 _x000a_Nombre de services, avant la pandémie" dataDxfId="2152" dataCellStyle="Comma"/>
    <tableColumn id="6" xr3:uid="{53353CB5-F143-4FB2-AEED-8960C2FFB351}" name="_x000d__x000a__x000a_Mai 2019 _x000a_Nombre de services, avant la pandémie" dataDxfId="2151" dataCellStyle="Comma"/>
    <tableColumn id="7" xr3:uid="{C87DCCE7-E462-424C-AA16-139497A25071}" name="_x000d__x000a__x000a_Juin 2019_x000a_Nombre de services, avant la pandémie" dataDxfId="2150" dataCellStyle="Comma"/>
    <tableColumn id="8" xr3:uid="{BEF04539-2EFB-4F28-92A3-C842AD6F3D04}" name="_x000d__x000a__x000a_Juillet 2019_x000a_Nombre de services, avant la pandémie" dataDxfId="2149" dataCellStyle="Comma"/>
    <tableColumn id="9" xr3:uid="{4D752952-F113-4BC9-9DD1-A6A8C1976962}" name="_x000d__x000a__x000a_Août 2019_x000a_Nombre de services, avant la pandémie" dataDxfId="2148" dataCellStyle="Comma"/>
    <tableColumn id="10" xr3:uid="{823FA25C-F64C-4241-9E1C-D710D12A3D93}" name="_x000d__x000a__x000a_Septembre 2019_x000a_Nombre de services, avant la pandémie" dataDxfId="2147" dataCellStyle="Comma"/>
    <tableColumn id="11" xr3:uid="{187E41E0-8298-4CAD-B6E4-745B139DBECB}" name="_x000d__x000a__x000a_Octobre 2019_x000a_Nombre de services, avant la pandémie" dataDxfId="2146" dataCellStyle="Comma"/>
    <tableColumn id="12" xr3:uid="{39B1D148-E2F2-4411-8FE6-9C03F49D9339}" name="_x000d__x000a__x000a_Novembre 2019_x000a_Nombre de services, avant la pandémie" dataDxfId="2145" dataCellStyle="Comma"/>
    <tableColumn id="13" xr3:uid="{594026DD-60A6-4334-9F0C-D9E17E874CCA}" name="_x000d__x000a__x000a_Décembre 2019_x000a_Nombre de services, avant la pandémie" dataDxfId="2144" dataCellStyle="Comma"/>
    <tableColumn id="14" xr3:uid="{08D12CF5-E1B9-4513-B528-B7A4978AD2D5}" name="Janvier à _x000a_décembre 2019 (moyenne mensuelle)_x000a_Nombre de services, avant la pandémie" dataDxfId="2143" dataCellStyle="Comma"/>
    <tableColumn id="15" xr3:uid="{130D8406-EE0E-4B7F-84AB-82A57AFC020B}" name="_x000d__x000a__x000a_Mars 2020_x000a_Nombre de services, pendant la pandémie" dataDxfId="2142" dataCellStyle="Comma"/>
    <tableColumn id="16" xr3:uid="{4B794411-DF15-47A9-AB27-EB07AC006BA9}" name="_x000d__x000a__x000a_Avril 2020_x000a_Nombre de services, pendant la pandémie" dataDxfId="2141" dataCellStyle="Comma"/>
    <tableColumn id="17" xr3:uid="{82CD595D-DD3C-472C-BBCE-D876DEC2FE25}" name="_x000d__x000a__x000a_Mai 2020_x000a_Nombre de services, pendant la pandémie" dataDxfId="2140" dataCellStyle="Comma"/>
    <tableColumn id="18" xr3:uid="{54CCD92D-2250-4000-841B-CB7BC784478C}" name="_x000d__x000a__x000a_Juin 2020_x000a_Nombre de services, pendant la pandémie" dataDxfId="2139" dataCellStyle="Comma"/>
    <tableColumn id="19" xr3:uid="{A9040829-6B87-4093-B169-D1C51A9F4B3F}" name="_x000d__x000a__x000a_Juillet 2020_x000a_Nombre de services, pendant la pandémie" dataDxfId="2138" dataCellStyle="Comma"/>
    <tableColumn id="20" xr3:uid="{DDB69A5D-BAEF-460C-9E84-360C0463F433}" name="_x000d__x000a__x000a_Août 2020 _x000a_Nombre de services, pendant la pandémie" dataDxfId="2137" dataCellStyle="Comma"/>
    <tableColumn id="21" xr3:uid="{785E7821-4CFC-45BD-88B6-22F631F0D78F}" name="_x000a__x000a_Septembre 2020_x000a_Nombre de services, pendant la pandémie" dataDxfId="2136" dataCellStyle="Comma"/>
    <tableColumn id="22" xr3:uid="{7FC394B8-FBB1-4E79-868F-F24CDB98E2D3}" name="_x000d__x000a__x000a_Octobre 2020_x000a_Nombre de services, pendant la pandémie" dataDxfId="2135" dataCellStyle="Comma"/>
    <tableColumn id="23" xr3:uid="{22518BF7-44F9-42FD-AEAF-2DAD685FB9B6}" name="_x000d__x000a__x000a_Novembre 2020_x000a_Nombre de services, pendant la pandémie" dataDxfId="2134" dataCellStyle="Comma"/>
    <tableColumn id="24" xr3:uid="{F6CDEBB7-35AF-4A03-A6A0-A83B1307EA68}" name="_x000d__x000a__x000a_Décembre 2020_x000a_Nombre de services, pendant la pandémie" dataDxfId="2133" dataCellStyle="Comma"/>
    <tableColumn id="25" xr3:uid="{D5C38784-BB54-4F85-ABD1-71E31EDE6440}" name="_x000d__x000a__x000a_Janvier 2021_x000a_Nombre de services, pendant la pandémie" dataDxfId="2132" dataCellStyle="Comma"/>
    <tableColumn id="26" xr3:uid="{7EC3E4BA-BD27-428F-B20C-413289A2B2C2}" name="_x000d__x000a__x000a_Février 2021_x000a_Nombre de services, pendant la pandémie" dataDxfId="2131" dataCellStyle="Comma"/>
    <tableColumn id="27" xr3:uid="{2ED27AC4-4966-4BFD-B551-3D70FCFC67ED}" name="_x000d__x000a__x000a_Mars 2021_x000a_Nombre de services, pendant la pandémie" dataDxfId="2130" dataCellStyle="Comma"/>
    <tableColumn id="28" xr3:uid="{2BBB20FD-31DC-4E77-93D2-8C8827C1EE11}" name="_x000a_Mars 2020 à mars 2021 (moyenne mensuelle)_x000a_Nombre de services, pendant la pandémie" dataDxfId="2129"/>
    <tableColumn id="29" xr3:uid="{8BDC28E9-B1CA-421F-B449-0DA4EB8A8C50}" name="_x000a_Mars 2019 à mars 2020_x000a_Variation en pourcentage, avant la pandémie vs pendant la pandémie" dataDxfId="2128" dataCellStyle="Percent"/>
    <tableColumn id="30" xr3:uid="{E84566BB-86B5-4044-8F45-1FCC3219BA41}" name="_x000a_Avril 2019 à avril 2020_x000a_Variation en pourcentage, avant la pandémie vs pendant la pandémie" dataDxfId="2127" dataCellStyle="Percent"/>
    <tableColumn id="31" xr3:uid="{D7616471-F252-42AD-868E-09F034EF6390}" name="_x000a_Mai 2019 à mai 2020_x000a_Variation en pourcentage, avant la pandémie vs pendant la pandémie" dataDxfId="2126" dataCellStyle="Percent"/>
    <tableColumn id="32" xr3:uid="{CA4A106A-EB36-46EE-BEA0-C03D35039E0A}" name="_x000a_Juin 2019 à juin 2020_x000a_Variation en pourcentage, avant la pandémie vs pendant la pandémie" dataDxfId="2125" dataCellStyle="Percent"/>
    <tableColumn id="33" xr3:uid="{5F392AF6-FEFE-424F-8F44-B70CCEF37CBA}" name="_x000a_Juillet 2019 à juillet 2020_x000a_Variation en pourcentage, avant la pandémie vs pendant la pandémie" dataDxfId="2124" dataCellStyle="Percent"/>
    <tableColumn id="34" xr3:uid="{33E21C16-A40F-404A-91E3-66F3733DB8BE}" name="_x000a_Août 2019 à août 2020_x000a_Variation en pourcentage, avant la pandémie vs pendant la pandémie" dataDxfId="2123" dataCellStyle="Percent"/>
    <tableColumn id="35" xr3:uid="{512B8BBB-688C-4263-AFE7-B7C1A62E55F5}" name="_x000a_Septembre 2019 à septembre 2020_x000a_Variation en pourcentage, avant la pandémie vs pendant la pandémie" dataDxfId="2122" dataCellStyle="Percent"/>
    <tableColumn id="36" xr3:uid="{E73B5D3F-8E4C-412F-A082-A4F0F33C5D83}" name="_x000a_Octobre 2019 à octobre 2020_x000a_Variation en pourcentage, avant la pandémie vs pendant la pandémie" dataDxfId="2121" dataCellStyle="Percent"/>
    <tableColumn id="37" xr3:uid="{A7BEC457-A5E1-41BE-8CAD-5103D91429D8}" name="_x000a_Novembre 2019 à novembre 2020_x000a_Variation en pourcentage, avant la pandémie vs pendant la pandémie" dataDxfId="2120" dataCellStyle="Percent"/>
    <tableColumn id="38" xr3:uid="{B4A832F7-FAA2-46C6-AE35-3FF2C90BCDC0}" name="_x000a_Décembre 2019 à décembre 2020_x000a_Variation en pourcentage, avant la pandémie vs pendant la pandémie" dataDxfId="2119" dataCellStyle="Percent"/>
    <tableColumn id="39" xr3:uid="{32CBFAA6-2233-4263-88D4-9CFA7C6F563F}" name="_x000a_Janvier 2019 à janvier 2021_x000a_Variation en pourcentage, avant la pandémie vs pendant la pandémie" dataDxfId="2118" dataCellStyle="Percent"/>
    <tableColumn id="40" xr3:uid="{AC11732C-E28F-40EB-B573-AF36E3B0EA82}" name="_x000a_Février 2019 à février 2021_x000a_Variation en pourcentage, avant la pandémie vs pendant la pandémie" dataDxfId="2117" dataCellStyle="Percent"/>
    <tableColumn id="41" xr3:uid="{E05D85DB-2C0E-4DB1-A5E5-87C0ECF8D269}" name="_x000a_Mars 2019 à mars 2021_x000a_Variation en pourcentage, avant la pandémie vs pendant la pandémie" dataDxfId="2116" dataCellStyle="Percent"/>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1F1C66C-F347-474D-9B22-2F09DC4370A1}" name="Table13" displayName="Table13" ref="A45:AO51" totalsRowShown="0" headerRowDxfId="2115" dataDxfId="2113" headerRowBorderDxfId="2114" tableBorderDxfId="2112" totalsRowBorderDxfId="2111" headerRowCellStyle="Header_row" dataCellStyle="Percent">
  <tableColumns count="41">
    <tableColumn id="1" xr3:uid="{AF1AF625-F9F7-45E2-AEAA-1BA672A20740}" name="Groupes de services des chirurgiens spécialisés" dataDxfId="2110"/>
    <tableColumn id="2" xr3:uid="{D6BBD38B-F048-4C86-B716-2D5AF1BD65FF}" name="_x000d__x000a__x000a_Janvier 2019_x000a_Nombre de services, avant la pandémie" dataDxfId="2109"/>
    <tableColumn id="3" xr3:uid="{B8C35D1D-A4BF-4205-BBFC-654341D7C341}" name="_x000d__x000a__x000a_Février 2019_x000a_Nombre de services, avant la pandémie" dataDxfId="2108"/>
    <tableColumn id="4" xr3:uid="{9E6F50A2-AAEF-4661-9CC2-FE28318DC164}" name="_x000d__x000a__x000a_Mars 2019_x000a_Nombre de services, avant la pandémie" dataDxfId="2107" dataCellStyle="Comma"/>
    <tableColumn id="5" xr3:uid="{4485AB00-5FCF-438B-8692-EF8428A78444}" name="_x000d__x000a__x000a_Avril 2019 _x000a_Nombre de services, avant la pandémie" dataDxfId="2106" dataCellStyle="Comma"/>
    <tableColumn id="6" xr3:uid="{B3282211-C3EB-44B7-9C5B-34D2CFC871CA}" name="_x000d__x000a__x000a_Mai 2019 _x000a_Nombre de services, avant la pandémie" dataDxfId="2105" dataCellStyle="Comma"/>
    <tableColumn id="7" xr3:uid="{1E648A2A-3B52-49E0-B8A2-C6FD3DDB9A52}" name="_x000d__x000a__x000a_Juin 2019_x000a_Nombre de services, avant la pandémie" dataDxfId="2104" dataCellStyle="Comma"/>
    <tableColumn id="8" xr3:uid="{00E71BA6-21FD-4FCD-848A-91BAB519D34E}" name="_x000d__x000a__x000a_Juillet 2019_x000a_Nombre de services, avant la pandémie" dataDxfId="2103" dataCellStyle="Comma"/>
    <tableColumn id="9" xr3:uid="{EAFD245E-EB93-47D9-95EA-A0228C0BD513}" name="_x000d__x000a__x000a_Août 2019_x000a_Nombre de services, avant la pandémie" dataDxfId="2102" dataCellStyle="Comma"/>
    <tableColumn id="10" xr3:uid="{9D39F419-1ABA-43BC-BBD2-D8B2B8E04238}" name="_x000d__x000a__x000a_Septembre 2019_x000a_Nombre de services, avant la pandémie" dataDxfId="2101" dataCellStyle="Comma"/>
    <tableColumn id="11" xr3:uid="{3B114E8E-7AE0-4E4B-A540-FD3D3A1D8B84}" name="_x000d__x000a__x000a_Octobre 2019_x000a_Nombre de services, avant la pandémie" dataDxfId="2100" dataCellStyle="Comma"/>
    <tableColumn id="12" xr3:uid="{FB283F82-8F40-4321-81C1-34D96735EFD2}" name="_x000d__x000a__x000a_Novembre 2019_x000a_Nombre de services, avant la pandémie" dataDxfId="2099" dataCellStyle="Comma"/>
    <tableColumn id="13" xr3:uid="{48546F7A-8E92-4230-8B28-D6DEA3DFD53E}" name="_x000d__x000a__x000a_Décembre 2019_x000a_Nombre de services, avant la pandémie" dataDxfId="2098" dataCellStyle="Comma"/>
    <tableColumn id="14" xr3:uid="{05385266-2A24-4073-B0C6-E4D00C8117D8}" name="Janvier à _x000a_décembre 2019 (moyenne mensuelle)_x000a_Nombre de services, avant la pandémie" dataDxfId="2097" dataCellStyle="Comma"/>
    <tableColumn id="15" xr3:uid="{E79588B7-E575-41F1-8DB8-53B352BBD042}" name="_x000d__x000a__x000a_Mars 2020_x000a_Nombre de services, pendant la pandémie" dataDxfId="2096" dataCellStyle="Comma"/>
    <tableColumn id="16" xr3:uid="{7E495DE5-52A1-4042-B5CC-BC76E7726ABB}" name="_x000d__x000a__x000a_Avril 2020_x000a_Nombre de services, pendant la pandémie" dataDxfId="2095" dataCellStyle="Comma"/>
    <tableColumn id="17" xr3:uid="{7CAD2C03-F96C-4F26-91A4-DE68541CAFD3}" name="_x000d__x000a__x000a_Mai 2020_x000a_Nombre de services, pendant la pandémie" dataDxfId="2094" dataCellStyle="Comma"/>
    <tableColumn id="18" xr3:uid="{D3393E19-B227-40D3-A754-82E9B393A725}" name="_x000d__x000a__x000a_Juin 2020_x000a_Nombre de services, pendant la pandémie" dataDxfId="2093" dataCellStyle="Comma"/>
    <tableColumn id="19" xr3:uid="{8D620057-8031-4D48-BE5B-DD439A876BC7}" name="_x000d__x000a__x000a_Juillet 2020_x000a_Nombre de services, pendant la pandémie" dataDxfId="2092" dataCellStyle="Comma"/>
    <tableColumn id="20" xr3:uid="{E9381F8A-6A6F-4C7A-AF17-9D8FB004F800}" name="_x000d__x000a__x000a_Août 2020 _x000a_Nombre de services, pendant la pandémie" dataDxfId="2091" dataCellStyle="Comma"/>
    <tableColumn id="21" xr3:uid="{0576EC6B-A8F9-4A6E-A36E-0FD30ABFEF11}" name="_x000d__x000a__x000a_Septembre 2020_x000a_Nombre de services, pendant la pandémie" dataDxfId="2090" dataCellStyle="Comma"/>
    <tableColumn id="22" xr3:uid="{4B052E4D-926D-46D7-850B-39EC9021BD8A}" name="_x000d__x000a__x000a_Octobre 2020_x000a_Nombre de services, pendant la pandémie" dataDxfId="2089" dataCellStyle="Comma"/>
    <tableColumn id="23" xr3:uid="{4BE894C7-5B3B-4BE6-BB4B-6D6152E5895F}" name="_x000d__x000a__x000a_Novembre 2020_x000a_Nombre de services, pendant la pandémie" dataDxfId="2088" dataCellStyle="Comma"/>
    <tableColumn id="24" xr3:uid="{F0E663FF-EC9B-47DB-8099-EA95CE548126}" name="_x000d__x000a__x000a_Décembre 2020_x000a_Nombre de services, pendant la pandémie" dataDxfId="2087" dataCellStyle="Comma"/>
    <tableColumn id="25" xr3:uid="{D8A3B0D6-5F73-4248-8179-0A1A02AE008C}" name="_x000d__x000a__x000a_Janvier 2021_x000a_Nombre de services, pendant la pandémie" dataDxfId="2086" dataCellStyle="Comma"/>
    <tableColumn id="26" xr3:uid="{57BA9B34-EEB4-46DF-8C04-59FF349ACC2C}" name="_x000d__x000a__x000a_Février 2021_x000a_Nombre de services, pendant la pandémie" dataDxfId="2085" dataCellStyle="Comma"/>
    <tableColumn id="27" xr3:uid="{DC67201A-9727-4535-9A13-64B5BA100C2D}" name="_x000d__x000a__x000a_Mars 2021_x000a_Nombre de services, pendant la pandémie" dataDxfId="2084" dataCellStyle="Comma"/>
    <tableColumn id="28" xr3:uid="{CDB0853C-8BCE-46E0-A8B6-CD243F7E9A38}" name="_x000d__x000a_Mars 2020 à mars 2021 (moyenne mensuelle)_x000a_Nombre de services, pendant la pandémie" dataDxfId="2083"/>
    <tableColumn id="29" xr3:uid="{0B0D1693-4197-417F-A566-19965A9A886E}" name="_x000a_Mars 2019 à mars 2020_x000a_Variation en pourcentage, avant la pandémie vs pendant la pandémie" dataDxfId="2082" dataCellStyle="Percent"/>
    <tableColumn id="30" xr3:uid="{B0BFC852-DD0D-4CC8-8DD4-026C5D12F048}" name="_x000a_Avril 2019 à avril 2020_x000a_Variation en pourcentage, avant la pandémie vs pendant la pandémie" dataDxfId="2081" dataCellStyle="Percent"/>
    <tableColumn id="31" xr3:uid="{AD235319-D0B6-403E-8976-5267BCB92FA0}" name="_x000a_Mai 2019 à mai 2020_x000a_Variation en pourcentage, avant la pandémie vs pendant la pandémie" dataDxfId="2080" dataCellStyle="Percent"/>
    <tableColumn id="32" xr3:uid="{3EE51B03-64E9-42AC-9F8B-BE0245196F6C}" name="_x000a_Juin 2019 à juin 2020_x000a_Variation en pourcentage, avant la pandémie vs pendant la pandémie" dataDxfId="2079" dataCellStyle="Percent"/>
    <tableColumn id="33" xr3:uid="{2533443C-4333-423B-A851-CE7BC83A249C}" name="_x000a_Juillet 2019 à juillet 2020_x000a_Variation en pourcentage, avant la pandémie vs pendant la pandémie" dataDxfId="2078" dataCellStyle="Percent"/>
    <tableColumn id="34" xr3:uid="{25BEFB2C-1062-4B23-9368-B22134531B3B}" name="_x000a_Août 2019 à août 2020_x000a_Variation en pourcentage, avant la pandémie vs pendant la pandémie" dataDxfId="2077" dataCellStyle="Percent"/>
    <tableColumn id="35" xr3:uid="{82BAC243-6971-47E7-B5F1-5BBB736236A0}" name="_x000a_Septembre 2019 à septembre 2020_x000a_Variation en pourcentage, avant la pandémie vs pendant la pandémie" dataDxfId="2076" dataCellStyle="Percent"/>
    <tableColumn id="36" xr3:uid="{D106C424-57CB-4E2B-8541-7B038F3E0BF4}" name="_x000a_Octobre 2019 à octobre 2020_x000a_Variation en pourcentage, avant la pandémie vs pendant la pandémie" dataDxfId="2075" dataCellStyle="Percent"/>
    <tableColumn id="37" xr3:uid="{565BBA9C-9333-42C6-B30A-E868691572B1}" name="_x000a_Novembre 2019 à novembre 2020_x000a_Variation en pourcentage, avant la pandémie vs pendant la pandémie" dataDxfId="2074" dataCellStyle="Percent"/>
    <tableColumn id="38" xr3:uid="{EB0AD30D-D004-4A04-8F96-C77FE9CBD9CB}" name="_x000a_Décembre 2019 à décembre 2020_x000a_Variation en pourcentage, avant la pandémie vs pendant la pandémie" dataDxfId="2073" dataCellStyle="Percent"/>
    <tableColumn id="39" xr3:uid="{6E7BA577-32D9-4C51-9E8C-7B7123696B5B}" name="_x000a_Janvier 2019 à janvier 2021_x000a_Variation en pourcentage, avant la pandémie vs pendant la pandémie" dataDxfId="2072" dataCellStyle="Percent"/>
    <tableColumn id="40" xr3:uid="{7CBD4787-2470-46B4-8451-CFDF991C465F}" name="_x000a_Février 2019 à février 2021_x000a_Variation en pourcentage, avant la pandémie vs pendant la pandémie" dataDxfId="2071" dataCellStyle="Percent"/>
    <tableColumn id="41" xr3:uid="{51A85817-BC79-404A-9C37-E9D5DAB392DB}" name="_x000a_Mars 2019 à mars 2021_x000a_Variation en pourcentage, avant la pandémie vs pendant la pandémie" dataDxfId="2070" dataCellStyle="Percent"/>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579D197B-7BE0-46E2-8693-7FE36C6ABC16}" name="Table14" displayName="Table14" ref="A65:AO70" totalsRowShown="0" headerRowDxfId="2069" dataDxfId="2067" headerRowBorderDxfId="2068" tableBorderDxfId="2066" headerRowCellStyle="Header_row" dataCellStyle="Percent">
  <tableColumns count="41">
    <tableColumn id="1" xr3:uid="{D6733198-EFC5-4E34-ADAF-C694462B643E}" name="Groupe de services des médecins de famille" dataDxfId="2065"/>
    <tableColumn id="2" xr3:uid="{C0B1C54E-CC90-441E-8CB4-4F22000C1BC3}" name="_x000d__x000a__x000a_Janvier 2019_x000a_Nombre de services, avant la pandémie"/>
    <tableColumn id="3" xr3:uid="{E47B66E9-FC06-48E0-88A9-B3EBCCF032D5}" name="_x000d__x000a__x000a_Février 2019_x000a_Nombre de services, avant la pandémie"/>
    <tableColumn id="4" xr3:uid="{8380A43B-1BEE-4728-9F52-7C084B5D6612}" name="_x000d__x000a__x000a_Mars 2019_x000a_Nombre de services, avant la pandémie"/>
    <tableColumn id="5" xr3:uid="{D227172B-6A1F-4FA4-9644-37725673E1C9}" name="_x000d__x000a__x000a_Avril 2019 _x000a_Nombre de services, avant la pandémie"/>
    <tableColumn id="6" xr3:uid="{F995EBA5-9230-41DB-93F9-EDABB3E46E0E}" name="_x000d__x000a__x000a_Mai 2019 _x000a_Nombre de services, avant la pandémie"/>
    <tableColumn id="7" xr3:uid="{DE61B7B5-F8AE-4116-B304-BCCD59BFC86B}" name="_x000d__x000a__x000a_Juin 2019_x000a_Nombre de services, avant la pandémie"/>
    <tableColumn id="8" xr3:uid="{EA1F2386-8142-4D0D-9C2D-2152DEB23215}" name="_x000d__x000a__x000a_Juillet 2019_x000a_Nombre de services, avant la pandémie"/>
    <tableColumn id="9" xr3:uid="{7B76701D-ADD3-43D9-96C4-E834FFE5CE75}" name="_x000d__x000a__x000a_Août 2019_x000a_Nombre de services, avant la pandémie"/>
    <tableColumn id="10" xr3:uid="{6699B660-DBB2-45FF-859B-0D0C3C7F5D20}" name="_x000d__x000a__x000a_Septembre 2019_x000a_Nombre de services, avant la pandémie"/>
    <tableColumn id="11" xr3:uid="{9BD9FF39-8D87-4ED4-BA4D-714865B63F58}" name="_x000d__x000a__x000a_Octobre 2019_x000a_Nombre de services, avant la pandémie"/>
    <tableColumn id="12" xr3:uid="{FF9C26B2-9AD5-4742-87A7-1EBAB87004AE}" name="_x000d__x000a__x000a_Novembre 2019_x000a_Nombre de services, avant la pandémie"/>
    <tableColumn id="13" xr3:uid="{E283C67D-BC43-4A2A-BA50-1D0DC5340B19}" name="_x000d__x000a__x000a_Décembre 2019_x000a_Nombre de services, avant la pandémie"/>
    <tableColumn id="14" xr3:uid="{E5D94DA6-9618-49A7-A0B2-A2D26B6BB189}" name="Janvier à _x000a_décembre 2019 (moyenne mensuelle)_x000a_Nombre de services, avant la pandémie" dataDxfId="2064" dataCellStyle="Comma"/>
    <tableColumn id="15" xr3:uid="{C252C68A-028B-4E60-A7DC-6C7637FC6E66}" name="_x000d__x000a__x000a_Mars 2020_x000a_Nombre de services, pendant la pandémie" dataDxfId="2063" dataCellStyle="Comma"/>
    <tableColumn id="16" xr3:uid="{1036221C-5888-458D-B3E4-21CA9959EF5E}" name="_x000d__x000a__x000a_Avril 2020_x000a_Nombre de services, pendant la pandémie" dataDxfId="2062" dataCellStyle="Comma"/>
    <tableColumn id="17" xr3:uid="{93C03774-E922-481E-8100-635BF7A6AD5F}" name="_x000d__x000a__x000a_Mai 2020_x000a_Nombre de services, pendant la pandémie" dataDxfId="2061" dataCellStyle="Comma"/>
    <tableColumn id="18" xr3:uid="{F23EE824-D882-4F3A-9463-AC5226CB63BF}" name="_x000d__x000a__x000a_Juin 2020_x000a_Nombre de services, pendant la pandémie" dataDxfId="2060" dataCellStyle="Comma"/>
    <tableColumn id="19" xr3:uid="{42590002-12E8-4CC3-A18C-6EAC38DAFF4A}" name="_x000d__x000a__x000a_Juillet 2020_x000a_Nombre de services, pendant la pandémie" dataDxfId="2059" dataCellStyle="Comma"/>
    <tableColumn id="20" xr3:uid="{667739CC-D36A-4E2D-AFD6-EDE25C3EF24E}" name="_x000d__x000a__x000a_Août 2020 _x000a_Nombre de services, pendant la pandémie" dataDxfId="2058" dataCellStyle="Comma"/>
    <tableColumn id="21" xr3:uid="{2CFC54D5-22D2-49BB-951C-8C06504E6CF5}" name="_x000d__x000a__x000a_Septembre 2020_x000a_Nombre de services, pendant la pandémie" dataDxfId="2057" dataCellStyle="Comma"/>
    <tableColumn id="22" xr3:uid="{B164AB05-3E55-4D17-A345-28ABF7A98846}" name="_x000d__x000a__x000a_Octobre 2020_x000a_Nombre de services, pendant la pandémie" dataDxfId="2056" dataCellStyle="Comma"/>
    <tableColumn id="23" xr3:uid="{89E05ACC-6E67-4AEB-A2E1-F5002D75B42A}" name="_x000d__x000a__x000a_Novembre 2020_x000a_Nombre de services, pendant la pandémie" dataDxfId="2055" dataCellStyle="Comma"/>
    <tableColumn id="24" xr3:uid="{B05C2E84-3AA5-4EC2-B86C-CF30627CC847}" name="_x000d__x000a__x000a_Décembre 2020_x000a_Nombre de services, pendant la pandémie" dataDxfId="2054" dataCellStyle="Comma"/>
    <tableColumn id="25" xr3:uid="{47BA8152-D753-4989-910C-65DEAA81E0E2}" name="_x000d__x000a__x000a_Janvier 2021_x000a_Nombre de services, pendant la pandémie" dataDxfId="2053" dataCellStyle="Comma"/>
    <tableColumn id="26" xr3:uid="{4636EF4C-C94F-45DD-BE3D-4AF98D4E4834}" name="_x000d__x000a__x000a_Février 2021_x000a_Nombre de services, pendant la pandémie" dataDxfId="2052" dataCellStyle="Comma"/>
    <tableColumn id="27" xr3:uid="{AC3F7C87-AF49-4ADF-905D-F9573E156B7C}" name="_x000d__x000a__x000a_Mars 2021_x000a_Nombre de services, pendant la pandémie" dataDxfId="2051" dataCellStyle="Comma"/>
    <tableColumn id="28" xr3:uid="{6CFBF923-9748-4B97-82DA-DA6F9C83A875}" name="_x000d__x000a_Mars 2020 à mars 2021 (moyenne mensuelle)_x000a_Nombre de services, pendant la pandémie" dataDxfId="2050" dataCellStyle="Percent"/>
    <tableColumn id="29" xr3:uid="{9F6B2F6F-725D-4328-9818-95F6CDCAFF3E}" name="_x000a_Mars 2019 à mars 2020_x000a_Variation en pourcentage, avant la pandémie vs pendant la pandémie" dataDxfId="2049" dataCellStyle="Percent"/>
    <tableColumn id="30" xr3:uid="{D331C237-FB9A-4D3D-9B3A-7F103FB8E2A4}" name="_x000a_Avril 2019 à avril 2020_x000a_Variation en pourcentage, avant la pandémie vs pendant la pandémie" dataDxfId="2048" dataCellStyle="Percent"/>
    <tableColumn id="31" xr3:uid="{FFEB4F33-803C-4200-AF2D-6C560AF5AB01}" name="_x000a_Mai 2019 à mai 2020_x000a_Variation en pourcentage, avant la pandémie vs pendant la pandémie" dataDxfId="2047" dataCellStyle="Percent"/>
    <tableColumn id="32" xr3:uid="{83C618D6-3993-448F-9889-FF4EBF1F3EA0}" name="_x000a_Juin 2019 à juin 2020_x000a_Variation en pourcentage, avant la pandémie vs pendant la pandémie" dataDxfId="2046" dataCellStyle="Percent"/>
    <tableColumn id="33" xr3:uid="{9573187E-B426-40B8-9E0D-DC3E7374B4A3}" name="_x000a_Juillet 2019 à juillet 2020_x000a_Variation en pourcentage, avant la pandémie vs pendant la pandémie" dataDxfId="2045" dataCellStyle="Percent"/>
    <tableColumn id="34" xr3:uid="{EBC4E0F3-9079-4B8F-AC10-A8553BE39103}" name="_x000a_Août 2019 à août 2020_x000a_Variation en pourcentage, avant la pandémie vs pendant la pandémie" dataDxfId="2044" dataCellStyle="Percent"/>
    <tableColumn id="35" xr3:uid="{461D8E6E-3843-4AEB-B92C-854A40448E40}" name="_x000a_Septembre 2019 à septembre 2020_x000a_Variation en pourcentage, avant la pandémie vs pendant la pandémie" dataDxfId="2043" dataCellStyle="Percent"/>
    <tableColumn id="36" xr3:uid="{E5D17237-66D1-4D72-A8BB-90C73422948A}" name="_x000a_Octobre 2019 à octobre 2020_x000a_Variation en pourcentage, avant la pandémie vs pendant la pandémie" dataDxfId="2042" dataCellStyle="Percent"/>
    <tableColumn id="37" xr3:uid="{D470B0ED-F41E-4F3A-9885-206288D52DC8}" name="_x000a_Novembre 2019 à novembre 2020_x000a_Variation en pourcentage, avant la pandémie vs pendant la pandémie" dataDxfId="2041" dataCellStyle="Percent"/>
    <tableColumn id="38" xr3:uid="{6CE3EF1B-30E7-4EE1-81CA-79E15CB4B5B8}" name="_x000a_Décembre 2019 à décembre 2020_x000a_Variation en pourcentage, avant la pandémie vs pendant la pandémie" dataDxfId="2040" dataCellStyle="Percent"/>
    <tableColumn id="39" xr3:uid="{26DAA2AC-408A-4A18-B1D2-0855F6CFC143}" name="_x000a_Janvier 2019 à janvier 2021_x000a_Variation en pourcentage, avant la pandémie vs pendant la pandémie" dataDxfId="2039" dataCellStyle="Percent"/>
    <tableColumn id="40" xr3:uid="{A167D3B6-675C-4473-B5A2-894B9C358063}" name="_x000a_Février 2019 à février 2021_x000a_Variation en pourcentage, avant la pandémie vs pendant la pandémie" dataDxfId="2038" dataCellStyle="Percent"/>
    <tableColumn id="41" xr3:uid="{96B54829-6104-4B86-B741-A5B1F27C0A0D}" name="_x000a_Mars 2019 à mars 2021_x000a_Variation en pourcentage, avant la pandémie vs pendant la pandémie" dataDxfId="2037" dataCellStyle="Percent"/>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50E4372-95F9-44CE-827E-FB1E1FD883D5}" name="Table15" displayName="Table15" ref="A84:AO89" totalsRowShown="0" headerRowDxfId="2036" dataDxfId="2034" headerRowBorderDxfId="2035" tableBorderDxfId="2033" totalsRowBorderDxfId="2032" headerRowCellStyle="Header_row" dataCellStyle="Percent">
  <tableColumns count="41">
    <tableColumn id="1" xr3:uid="{3DDE4534-EC5E-42EC-B3C2-3307BB8FE947}" name="Groupe de services des médecins de famille" dataDxfId="2031"/>
    <tableColumn id="2" xr3:uid="{A8E4EA55-41C6-4051-BC42-3379BFBBBBF2}" name="_x000d__x000a__x000a_Janvier 2019_x000a_Nombre de services, avant la pandémie" dataDxfId="2030"/>
    <tableColumn id="3" xr3:uid="{65061E98-6F0A-4315-A16A-CB92BAFBD7A6}" name="_x000d__x000a__x000a_Février 2019_x000a_Nombre de services, avant la pandémie" dataDxfId="2029"/>
    <tableColumn id="4" xr3:uid="{DF0D4136-2063-46CD-8690-6B0C66B84C42}" name="_x000d__x000a__x000a_Mars 2019_x000a_Nombre de services, avant la pandémie" dataDxfId="2028" dataCellStyle="Comma"/>
    <tableColumn id="5" xr3:uid="{112AC29D-AE39-4BE1-8E1D-CBF84FD20F26}" name="_x000d__x000a__x000a_Avril 2019 _x000a_Nombre de services, avant la pandémie" dataDxfId="2027" dataCellStyle="Comma"/>
    <tableColumn id="6" xr3:uid="{0247F26E-6798-4BF5-AD6C-43E52F25F35F}" name="_x000d__x000a__x000a_Mai 2019 _x000a_Nombre de services, avant la pandémie" dataDxfId="2026" dataCellStyle="Comma"/>
    <tableColumn id="7" xr3:uid="{649644B4-4136-487C-886C-56552E5C68CA}" name="_x000d__x000a__x000a_Juin 2019_x000a_Nombre de services, avant la pandémie" dataDxfId="2025" dataCellStyle="Comma"/>
    <tableColumn id="8" xr3:uid="{589130AA-6F03-4D44-84FA-B93E6E1F5BF2}" name="_x000d__x000a__x000a_Juillet 2019_x000a_Nombre de services, avant la pandémie" dataDxfId="2024" dataCellStyle="Comma"/>
    <tableColumn id="9" xr3:uid="{1091867D-CC66-45DC-868F-23F51FD3C454}" name="_x000d__x000a__x000a_Août 2019_x000a_Nombre de services, avant la pandémie" dataDxfId="2023" dataCellStyle="Comma"/>
    <tableColumn id="10" xr3:uid="{CD3A504D-DED1-475F-A08D-B2C09EB07128}" name="_x000d__x000a__x000a_Septembre 2019_x000a_Nombre de services, avant la pandémie" dataDxfId="2022" dataCellStyle="Comma"/>
    <tableColumn id="11" xr3:uid="{F4BD0943-CDFC-4204-BA05-BD28D92F992E}" name="_x000d__x000a__x000a_Octobre 2019_x000a_Nombre de services, avant la pandémie" dataDxfId="2021" dataCellStyle="Comma"/>
    <tableColumn id="12" xr3:uid="{F00223BB-38FF-4007-AC12-84B53D2AAE92}" name="_x000d__x000a__x000a_Novembre 2019_x000a_Nombre de services, avant la pandémie" dataDxfId="2020" dataCellStyle="Comma"/>
    <tableColumn id="13" xr3:uid="{0372C2C9-F131-4747-8EB1-AA415379B258}" name="_x000d__x000a__x000a_Décembre 2019_x000a_Nombre de services, avant la pandémie" dataDxfId="2019" dataCellStyle="Comma"/>
    <tableColumn id="14" xr3:uid="{2332E426-34E5-4CE0-87C2-1618E7B28E2F}" name="Janvier à _x000a_décembre 2019 (moyenne mensuelle)_x000a_Nombre de services, avant la pandémie" dataDxfId="2018" dataCellStyle="Comma"/>
    <tableColumn id="15" xr3:uid="{95CA3740-2644-4244-96FE-15C5549C851E}" name="_x000d__x000a__x000a_Mars 2020_x000a_Nombre de services, pendant la pandémie" dataDxfId="2017" dataCellStyle="Comma"/>
    <tableColumn id="16" xr3:uid="{3CEAA58C-8D29-4574-BC85-865BE2CD8326}" name="_x000d__x000a__x000a_Avril 2020_x000a_Nombre de services, pendant la pandémie" dataDxfId="2016" dataCellStyle="Comma"/>
    <tableColumn id="17" xr3:uid="{98921F48-0399-45F7-A82D-C928FEED65AC}" name="_x000d__x000a__x000a_Mai 2020_x000a_Nombre de services, pendant la pandémie" dataDxfId="2015" dataCellStyle="Comma"/>
    <tableColumn id="18" xr3:uid="{EA1BD2B0-D99E-46A3-9733-AA743E6A34CF}" name="_x000d__x000a__x000a_Juin 2020_x000a_Nombre de services, pendant la pandémie" dataDxfId="2014" dataCellStyle="Comma"/>
    <tableColumn id="19" xr3:uid="{FFDF02D2-49DA-4240-B227-4D0B5C5CA01D}" name="_x000d__x000a__x000a_Juillet 2020_x000a_Nombre de services, pendant la pandémie" dataDxfId="2013" dataCellStyle="Comma"/>
    <tableColumn id="20" xr3:uid="{9E05C480-855E-45EC-BF93-E89AF3E5AC3D}" name="_x000d__x000a__x000a_Août 2020 _x000a_Nombre de services, pendant la pandémie" dataDxfId="2012" dataCellStyle="Comma"/>
    <tableColumn id="21" xr3:uid="{BA36D640-7F06-4163-B606-E544096F6954}" name="_x000d__x000a__x000a_Septembre 2020_x000a_Nombre de services, pendant la pandémie" dataDxfId="2011" dataCellStyle="Comma"/>
    <tableColumn id="22" xr3:uid="{0C633549-6743-4E39-A9B3-C8D3FD4448B0}" name="_x000d__x000a__x000a_Octobre 2020_x000a_Nombre de services, pendant la pandémie" dataDxfId="2010" dataCellStyle="Comma"/>
    <tableColumn id="23" xr3:uid="{6D4DEB7C-E3AE-47CC-8F3A-5F85FB5C9450}" name="_x000d__x000a__x000a_Novembre 2020_x000a_Nombre de services, pendant la pandémie" dataDxfId="2009" dataCellStyle="Comma"/>
    <tableColumn id="24" xr3:uid="{3F015B3D-9C87-4339-82BD-87713F222A21}" name="_x000d__x000a__x000a_Décembre 2020_x000a_Nombre de services, pendant la pandémie" dataDxfId="2008" dataCellStyle="Comma"/>
    <tableColumn id="25" xr3:uid="{3ABAA16E-3060-4654-9C1D-BDF4D73598CE}" name="_x000d__x000a__x000a_Janvier 2021_x000a_Nombre de services, pendant la pandémie" dataDxfId="2007" dataCellStyle="Comma"/>
    <tableColumn id="26" xr3:uid="{27B6DF31-82B5-48E8-BDAA-D62BD6F8C394}" name="_x000d__x000a__x000a_Février 2021_x000a_Nombre de services, pendant la pandémie" dataDxfId="2006" dataCellStyle="Comma"/>
    <tableColumn id="27" xr3:uid="{FCAA0EF8-B311-4586-94EC-1D0FFB417871}" name="_x000d__x000a__x000a_Mars 2021_x000a_Nombre de services, pendant la pandémie" dataDxfId="2005" dataCellStyle="Comma"/>
    <tableColumn id="28" xr3:uid="{4BEF2A87-71FD-469D-B4B5-0AE93A4C815F}" name="_x000d__x000a_Mars 2020 à mars 2021 (moyenne mensuelle)_x000a_Nombre de services, pendant la pandémie" dataDxfId="2004" dataCellStyle="Percent"/>
    <tableColumn id="29" xr3:uid="{BEAEC480-473E-4BD0-965D-9FC74AD268B9}" name="_x000a_Mars 2019 à mars 2020_x000a_Variation en pourcentage, avant la pandémie vs pendant la pandémie" dataDxfId="2003" dataCellStyle="Percent"/>
    <tableColumn id="30" xr3:uid="{620ADC30-F53B-40EB-832F-CCDBA3B1F3ED}" name="_x000a_Avril 2019 à avril 2020_x000a_Variation en pourcentage, avant la pandémie vs pendant la pandémie" dataDxfId="2002" dataCellStyle="Percent"/>
    <tableColumn id="31" xr3:uid="{5305E142-662F-49FF-88B6-CE63D5391B5A}" name="_x000a_Mai 2019 à mai 2020_x000a_Variation en pourcentage, avant la pandémie vs pendant la pandémie" dataDxfId="2001" dataCellStyle="Percent"/>
    <tableColumn id="32" xr3:uid="{6FE11549-77EF-40D3-8F35-77A996958528}" name="_x000a_Juin 2019 à juin 2020_x000a_Variation en pourcentage, avant la pandémie vs pendant la pandémie" dataDxfId="2000" dataCellStyle="Percent"/>
    <tableColumn id="33" xr3:uid="{3213FE15-65FE-44BA-97D1-4A32386F90B9}" name="_x000a_Juillet 2019 à juillet 2020_x000a_Variation en pourcentage, avant la pandémie vs pendant la pandémie" dataDxfId="1999" dataCellStyle="Percent"/>
    <tableColumn id="34" xr3:uid="{B58C0118-6C0B-4FA6-AB16-A9001B740EB9}" name="_x000a_Août 2019 à août 2020_x000a_Variation en pourcentage, avant la pandémie vs pendant la pandémie" dataDxfId="1998" dataCellStyle="Percent"/>
    <tableColumn id="35" xr3:uid="{66C0FE32-7A46-49B2-953C-27BF65D5E8AA}" name="_x000a_Septembre 2019 à septembre 2020_x000a_Variation en pourcentage, avant la pandémie vs pendant la pandémie" dataDxfId="1997" dataCellStyle="Percent"/>
    <tableColumn id="36" xr3:uid="{FE70979E-3CEE-476A-914F-415CC29D717E}" name="_x000a_Octobre 2019 à octobre 2020_x000a_Variation en pourcentage, avant la pandémie vs pendant la pandémie" dataDxfId="1996" dataCellStyle="Percent"/>
    <tableColumn id="37" xr3:uid="{822F20E2-A6DA-43C0-B51A-8C6C9B840CFB}" name="_x000a_Novembre 2019 à novembre 2020_x000a_Variation en pourcentage, avant la pandémie vs pendant la pandémie" dataDxfId="1995" dataCellStyle="Percent"/>
    <tableColumn id="38" xr3:uid="{FDEF2153-BFA2-474E-BB62-2681AF964CCB}" name="_x000a_Décembre 2019 à décembre 2020_x000a_Variation en pourcentage, avant la pandémie vs pendant la pandémie" dataDxfId="1994" dataCellStyle="Percent"/>
    <tableColumn id="39" xr3:uid="{3CA33BDA-C8E0-4661-9191-6C5206C9F362}" name="_x000a_Janvier 2019 à janvier 2021_x000a_Variation en pourcentage, avant la pandémie vs pendant la pandémie" dataDxfId="1993" dataCellStyle="Percent"/>
    <tableColumn id="40" xr3:uid="{8F3293A7-B1D1-484A-88C9-CD5C54347364}" name="_x000a_Février 2019 à février 2021_x000a_Variation en pourcentage, avant la pandémie vs pendant la pandémie" dataDxfId="1992" dataCellStyle="Percent"/>
    <tableColumn id="41" xr3:uid="{2BFC0E80-F0F5-4A6A-9F3A-7BF4933AE16D}" name="_x000a_Mars 2019 à mars 2021_x000a_Variation en pourcentage, avant la pandémie vs pendant la pandémie" dataDxfId="1991" dataCellStyle="Percent"/>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BB35975-4C25-483F-96BF-C262C8FBC8D9}" name="Table16" displayName="Table16" ref="A103:AO108" totalsRowShown="0" headerRowDxfId="1990" dataDxfId="1988" headerRowBorderDxfId="1989" tableBorderDxfId="1987" totalsRowBorderDxfId="1986" headerRowCellStyle="Header_row" dataCellStyle="Percent">
  <tableColumns count="41">
    <tableColumn id="1" xr3:uid="{84E486EE-ED34-47AC-8B1B-96473D929117}" name="Groupe de services des médecins de famille" dataDxfId="1985"/>
    <tableColumn id="2" xr3:uid="{CB47C2AC-940E-4539-982C-63B88682627E}" name="_x000d__x000a__x000a_Janvier 2019_x000a_Nombre de services, avant la pandémie" dataDxfId="1984"/>
    <tableColumn id="3" xr3:uid="{B072DAEA-2BB5-4531-B842-06DC902B5BE3}" name="_x000d__x000a__x000a_Février 2019_x000a_Nombre de services, avant la pandémie" dataDxfId="1983"/>
    <tableColumn id="4" xr3:uid="{5D48FE7B-AD47-4957-B8E1-25822A6B4A63}" name="_x000d__x000a__x000a_Mars 2019_x000a_Nombre de services, avant la pandémie" dataDxfId="1982" dataCellStyle="Comma"/>
    <tableColumn id="5" xr3:uid="{3ADDBBD3-3BAB-435A-831C-DF3C4A70C084}" name="_x000d__x000a__x000a_Avril 2019 _x000a_Nombre de services, avant la pandémie" dataDxfId="1981" dataCellStyle="Comma"/>
    <tableColumn id="6" xr3:uid="{702CE45D-FA69-4199-8548-F44DDCC6E40A}" name="_x000d__x000a__x000a_Mai 2019 _x000a_Nombre de services, avant la pandémie" dataDxfId="1980" dataCellStyle="Comma"/>
    <tableColumn id="7" xr3:uid="{00FF3B24-5557-4E3C-98FD-5D60438E44A6}" name="_x000d__x000a__x000a_Juin 2019_x000a_Nombre de services, avant la pandémie" dataDxfId="1979" dataCellStyle="Comma"/>
    <tableColumn id="8" xr3:uid="{8FE38681-D145-449E-A24F-3DD94FDCA486}" name="_x000d__x000a__x000a_Juillet 2019_x000a_Nombre de services, avant la pandémie" dataDxfId="1978" dataCellStyle="Comma"/>
    <tableColumn id="9" xr3:uid="{E6F43BFD-4CA4-4688-83AB-DA98B7D3AC02}" name="_x000d__x000a__x000a_Août 2019_x000a_Nombre de services, avant la pandémie" dataDxfId="1977" dataCellStyle="Comma"/>
    <tableColumn id="10" xr3:uid="{8505F560-9ABF-44C5-87D8-3F5660D794AF}" name="_x000d__x000a__x000a_Septembre 2019_x000a_Nombre de services, avant la pandémie" dataDxfId="1976" dataCellStyle="Comma"/>
    <tableColumn id="11" xr3:uid="{A0D9D2F9-D0D0-4A77-82B2-4BE7C8961921}" name="_x000d__x000a__x000a_Octobre 2019_x000a_Nombre de services, avant la pandémie" dataDxfId="1975" dataCellStyle="Comma"/>
    <tableColumn id="12" xr3:uid="{92CB7957-A28F-4C47-A9CD-F357C85CD9DD}" name="_x000d__x000a__x000a_Novembre 2019_x000a_Nombre de services, avant la pandémie" dataDxfId="1974" dataCellStyle="Comma"/>
    <tableColumn id="13" xr3:uid="{85AEE5DB-422B-484F-B9CC-867B466D39FA}" name="_x000d__x000a__x000a_Décembre 2019_x000a_Nombre de services, avant la pandémie" dataDxfId="1973" dataCellStyle="Comma"/>
    <tableColumn id="14" xr3:uid="{D0CAAA44-D1C9-4558-9447-3D7987A0170C}" name="Janvier à _x000a_décembre 2019 (moyenne mensuelle)_x000a_Nombre de services, avant la pandémie" dataDxfId="1972" dataCellStyle="Comma"/>
    <tableColumn id="15" xr3:uid="{FA29A83C-6CFA-4784-94F2-F84B3E5CE56F}" name="_x000d__x000a__x000a_Mars 2020_x000a_Nombre de services, pendant la pandémie" dataDxfId="1971" dataCellStyle="Comma"/>
    <tableColumn id="16" xr3:uid="{4B5811D4-3AEC-4B2A-B643-8283FFEBAB52}" name="_x000d__x000a__x000a_Avril 2020_x000a_Nombre de services, pendant la pandémie" dataDxfId="1970" dataCellStyle="Comma"/>
    <tableColumn id="17" xr3:uid="{3DF78423-5DF0-49C3-8BB6-6623B960ED3D}" name="_x000d__x000a__x000a_Mai 2020_x000a_Nombre de services, pendant la pandémie" dataDxfId="1969" dataCellStyle="Comma"/>
    <tableColumn id="18" xr3:uid="{F1CEC064-37CB-435D-B88E-F8D8D182E36F}" name="_x000d__x000a__x000a_Juin 2020_x000a_Nombre de services, pendant la pandémie" dataDxfId="1968" dataCellStyle="Comma"/>
    <tableColumn id="19" xr3:uid="{E0B3F557-EB7E-49B8-B7C3-A9D663C0961D}" name="_x000d__x000a__x000a_Juillet 2020_x000a_Nombre de services, pendant la pandémie" dataDxfId="1967" dataCellStyle="Comma"/>
    <tableColumn id="20" xr3:uid="{9C893FAB-D802-4DF8-A32F-3B771C294901}" name="_x000d__x000a__x000a_Août 2020 _x000a_Nombre de services, pendant la pandémie" dataDxfId="1966" dataCellStyle="Comma"/>
    <tableColumn id="21" xr3:uid="{2AA52E78-E9C9-46AA-8E5F-FB2051FAE980}" name="_x000d__x000a__x000a_Septembre 2020_x000a_Nombre de services, pendant la pandémie" dataDxfId="1965" dataCellStyle="Comma"/>
    <tableColumn id="22" xr3:uid="{3B732955-B8AC-4CF3-B16A-9C390406F082}" name="_x000d__x000a__x000a_Octobre 2020_x000a_Nombre de services, pendant la pandémie" dataDxfId="1964" dataCellStyle="Comma"/>
    <tableColumn id="23" xr3:uid="{C6DCCE87-5E90-4E2A-ABDC-E34C704114BD}" name="_x000d__x000a__x000a_Novembre 2020_x000a_Nombre de services, pendant la pandémie" dataDxfId="1963" dataCellStyle="Comma"/>
    <tableColumn id="24" xr3:uid="{64C138AB-39C7-4DCF-A7D6-3ECF81679DA0}" name="_x000d__x000a__x000a_Décembre 2020_x000a_Nombre de services, pendant la pandémie" dataDxfId="1962" dataCellStyle="Comma"/>
    <tableColumn id="25" xr3:uid="{96D39E02-1CC2-4A8B-A97B-18048BDCABA0}" name="_x000d__x000a__x000a_Janvier 2021_x000a_Nombre de services, pendant la pandémie" dataDxfId="1961" dataCellStyle="Comma"/>
    <tableColumn id="26" xr3:uid="{D0B617EB-803C-4308-848F-4A5007556FF7}" name="_x000d__x000a__x000a_Février 2021_x000a_Nombre de services, pendant la pandémie" dataDxfId="1960" dataCellStyle="Comma"/>
    <tableColumn id="27" xr3:uid="{211F11A1-1B5A-4D23-89C7-5BEC6CBAC03D}" name="_x000d__x000a__x000a_Mars 2021_x000a_Nombre de services, pendant la pandémie" dataDxfId="1959" dataCellStyle="Comma"/>
    <tableColumn id="28" xr3:uid="{BB0287F0-54BC-4C02-BD85-9B968926E25A}" name="_x000d__x000a_Mars 2020 à mars 2021 (moyenne mensuelle)_x000a_Nombre de services, pendant la pandémie" dataDxfId="1958" dataCellStyle="Percent"/>
    <tableColumn id="29" xr3:uid="{67BA1E9A-A42A-4B7D-B4F8-EA930CE41AE1}" name="_x000a_Mars 2019 à mars 2020_x000a_Variation en pourcentage, avant la pandémie vs pendant la pandémie" dataDxfId="1957" dataCellStyle="Percent"/>
    <tableColumn id="30" xr3:uid="{35336BDE-1761-4E81-AB98-3BFDB01262B4}" name="_x000a_Avril 2019 à avril 2020_x000a_Variation en pourcentage, avant la pandémie vs pendant la pandémie" dataDxfId="1956" dataCellStyle="Percent"/>
    <tableColumn id="31" xr3:uid="{F501DEA0-A7E4-4D35-9DD4-7E4E76CE7B1E}" name="_x000a_Mai 2019 à mai 2020_x000a_Variation en pourcentage, avant la pandémie vs pendant la pandémie" dataDxfId="1955" dataCellStyle="Percent"/>
    <tableColumn id="32" xr3:uid="{0424A8EA-8D44-4697-8807-38600F16ED40}" name="_x000a_Juin 2019 à juin 2020_x000a_Variation en pourcentage, avant la pandémie vs pendant la pandémie" dataDxfId="1954" dataCellStyle="Percent"/>
    <tableColumn id="33" xr3:uid="{F7FC2C03-E605-4B87-8648-C0BB2005C68B}" name="_x000a_Juillet 2019 à juillet 2020_x000a_Variation en pourcentage, avant la pandémie vs pendant la pandémie" dataDxfId="1953" dataCellStyle="Percent"/>
    <tableColumn id="34" xr3:uid="{13776B1A-6F82-4902-8486-08ADD5413D6E}" name="_x000a_Août 2019 à août 2020_x000a_Variation en pourcentage, avant la pandémie vs pendant la pandémie" dataDxfId="1952" dataCellStyle="Percent"/>
    <tableColumn id="35" xr3:uid="{37E9E2E7-7824-491C-87BC-15A0DCAB4A9D}" name="_x000a_Septembre 2019 à septembre 2020_x000a_Variation en pourcentage, avant la pandémie vs pendant la pandémie" dataDxfId="1951" dataCellStyle="Percent"/>
    <tableColumn id="36" xr3:uid="{B0C2C25F-BB1F-44AE-9594-9918DB86F4F7}" name="_x000a_Octobre 2019 à octobre 2020_x000a_Variation en pourcentage, avant la pandémie vs pendant la pandémie" dataDxfId="1950" dataCellStyle="Percent"/>
    <tableColumn id="37" xr3:uid="{1FA660BD-575B-43E8-8085-EA60EEC73D0C}" name="_x000a_Novembre 2019 à novembre 2020_x000a_Variation en pourcentage, avant la pandémie vs pendant la pandémie" dataDxfId="1949" dataCellStyle="Percent"/>
    <tableColumn id="38" xr3:uid="{25DF48D4-C840-45A5-96CA-47BF6B2F4078}" name="_x000a_Décembre 2019 à décembre 2020_x000a_Variation en pourcentage, avant la pandémie vs pendant la pandémie" dataDxfId="1948" dataCellStyle="Percent"/>
    <tableColumn id="39" xr3:uid="{BAFC06F7-D197-4413-9FA4-E0DE941D0A6C}" name="_x000a_Janvier 2019 à janvier 2021_x000a_Variation en pourcentage, avant la pandémie vs pendant la pandémie" dataDxfId="1947" dataCellStyle="Percent"/>
    <tableColumn id="40" xr3:uid="{AEFD50C7-F9E8-43BA-85D3-0494D4EFEC71}" name="_x000a_Février 2019 à février 2021_x000a_Variation en pourcentage, avant la pandémie vs pendant la pandémie" dataDxfId="1946" dataCellStyle="Percent"/>
    <tableColumn id="41" xr3:uid="{A3F6925F-1730-467B-8DD3-B33AA60FE641}" name="_x000a_Mars 2019 à mars 2021_x000a_Variation en pourcentage, avant la pandémie vs pendant la pandémie" dataDxfId="1945" dataCellStyle="Percent"/>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4B8D8EC2-DEF2-4335-94DD-61D8E74B8E1D}" name="Table17" displayName="Table17" ref="A122:AO127" totalsRowShown="0" headerRowDxfId="1944" dataDxfId="1942" headerRowBorderDxfId="1943" tableBorderDxfId="1941" totalsRowBorderDxfId="1940" headerRowCellStyle="Header_row" dataCellStyle="Percent">
  <tableColumns count="41">
    <tableColumn id="1" xr3:uid="{1A95851C-FF4B-4510-88A1-14DAEB61E239}" name="Groupe de services des médecins de famille" dataDxfId="1939"/>
    <tableColumn id="2" xr3:uid="{32B35DC7-2E40-4135-BEE6-564D6F347F76}" name="_x000d__x000a__x000a_Janvier 2019_x000a_Nombre de services, avant la pandémie" dataDxfId="1938"/>
    <tableColumn id="3" xr3:uid="{25A724AE-3553-48BC-973D-2441C61F7BAE}" name="_x000d__x000a__x000a_Février 2019_x000a_Nombre de services, avant la pandémie" dataDxfId="1937"/>
    <tableColumn id="4" xr3:uid="{6379CD2A-C13C-4BF8-9EE9-0F83FB8D1628}" name="_x000d__x000a__x000a_Mars 2019_x000a_Nombre de services, avant la pandémie" dataDxfId="1936" dataCellStyle="Comma"/>
    <tableColumn id="5" xr3:uid="{9D085554-F3C0-44BC-B230-8DDA22EB2DBE}" name="_x000d__x000a__x000a_Avril 2019 _x000a_Nombre de services, avant la pandémie" dataDxfId="1935" dataCellStyle="Comma"/>
    <tableColumn id="6" xr3:uid="{559D1365-4E95-48C3-8E97-E331145A61A3}" name="_x000d__x000a__x000a_Mai 2019 _x000a_Nombre de services, avant la pandémie" dataDxfId="1934" dataCellStyle="Comma"/>
    <tableColumn id="7" xr3:uid="{60F8B7F4-E82B-404A-AEBD-A0FB59058B9D}" name="_x000d__x000a__x000a_Juin 2019_x000a_Nombre de services, avant la pandémie" dataDxfId="1933" dataCellStyle="Comma"/>
    <tableColumn id="8" xr3:uid="{3AC37254-7F88-493F-A8D1-F26DE2A58C1F}" name="_x000d__x000a__x000a_Juillet 2019_x000a_Nombre de services, avant la pandémie" dataDxfId="1932" dataCellStyle="Comma"/>
    <tableColumn id="9" xr3:uid="{BE95D336-F722-4318-A5C0-E86652D16E8B}" name="_x000d__x000a__x000a_Août 2019_x000a_Nombre de services, avant la pandémie" dataDxfId="1931" dataCellStyle="Comma"/>
    <tableColumn id="10" xr3:uid="{EDC70702-0524-4F05-9087-34EACED824B9}" name="_x000d__x000a__x000a_Septembre 2019_x000a_Nombre de services, avant la pandémie" dataDxfId="1930" dataCellStyle="Comma"/>
    <tableColumn id="11" xr3:uid="{261FBEDE-D541-4B86-B77D-E35059ABDA00}" name="_x000d__x000a__x000a_Octobre 2019_x000a_Nombre de services, avant la pandémie" dataDxfId="1929" dataCellStyle="Comma"/>
    <tableColumn id="12" xr3:uid="{0563C74F-DFCA-42E1-9977-A390C4CD8579}" name="_x000d__x000a__x000a_Novembre 2019_x000a_Nombre de services, avant la pandémie" dataDxfId="1928" dataCellStyle="Comma"/>
    <tableColumn id="13" xr3:uid="{13EF542B-31F0-40F0-B759-4CDA97A5D424}" name="_x000d__x000a__x000a_Décembre 2019_x000a_Nombre de services, avant la pandémie" dataDxfId="1927" dataCellStyle="Comma"/>
    <tableColumn id="14" xr3:uid="{91A962AB-7560-4494-943B-E49938AB6DA6}" name="Janvier à _x000a_décembre 2019 (moyenne mensuelle)_x000a_Nombre de services, avant la pandémie" dataDxfId="1926" dataCellStyle="Comma"/>
    <tableColumn id="15" xr3:uid="{805D22ED-81FB-4D4E-9321-5A320B693A85}" name="_x000d__x000a__x000a_Mars 2020_x000a_Nombre de services, pendant la pandémie" dataDxfId="1925" dataCellStyle="Comma"/>
    <tableColumn id="16" xr3:uid="{9A10D91B-4937-4105-86EF-B59C21138A27}" name="_x000d__x000a__x000a_Avril 2020_x000a_Nombre de services, pendant la pandémie" dataDxfId="1924" dataCellStyle="Comma"/>
    <tableColumn id="17" xr3:uid="{67FAD6AF-1F86-4689-8F09-54F1B1E7B864}" name="_x000d__x000a__x000a_Mai 2020_x000a_Nombre de services, pendant la pandémie" dataDxfId="1923" dataCellStyle="Comma"/>
    <tableColumn id="18" xr3:uid="{BE846741-EEB7-45D3-8CC8-58EC6395634D}" name="_x000d__x000a__x000a_Juin 2020_x000a_Nombre de services, pendant la pandémie" dataDxfId="1922" dataCellStyle="Comma"/>
    <tableColumn id="19" xr3:uid="{EEC9AD41-0C85-412C-B560-D13772B6432B}" name="_x000d__x000a__x000a_Juillet 2020_x000a_Nombre de services, pendant la pandémie" dataDxfId="1921" dataCellStyle="Comma"/>
    <tableColumn id="20" xr3:uid="{62E50A3A-BC73-4BD5-9F00-245C280A7539}" name="_x000d__x000a__x000a_Août 2020 _x000a_Nombre de services, pendant la pandémie" dataDxfId="1920" dataCellStyle="Comma"/>
    <tableColumn id="21" xr3:uid="{939B8BD1-D51C-43F9-B73A-4AFDE5CA44D3}" name="_x000d__x000a__x000a_Septembre 2020_x000a_Nombre de services, pendant la pandémie" dataDxfId="1919" dataCellStyle="Comma"/>
    <tableColumn id="22" xr3:uid="{96274A42-99B4-4E85-8A12-828B668133C1}" name="_x000d__x000a__x000a_Octobre 2020_x000a_Nombre de services, pendant la pandémie" dataDxfId="1918" dataCellStyle="Comma"/>
    <tableColumn id="23" xr3:uid="{26EB3A27-08D7-4B2D-B375-9D335C6E9D90}" name="_x000d__x000a__x000a_Novembre 2020_x000a_Nombre de services, pendant la pandémie" dataDxfId="1917" dataCellStyle="Comma"/>
    <tableColumn id="24" xr3:uid="{3C9BC85D-7484-4D96-9CA3-208C30099377}" name="_x000d__x000a__x000a_Décembre 2020_x000a_Nombre de services, pendant la pandémie" dataDxfId="1916" dataCellStyle="Comma"/>
    <tableColumn id="25" xr3:uid="{CE108D6E-B06A-4A8E-B7C8-5A7C22D0F8AF}" name="_x000d__x000a__x000a_Janvier 2021_x000a_Nombre de services, pendant la pandémie" dataDxfId="1915" dataCellStyle="Comma"/>
    <tableColumn id="26" xr3:uid="{394C8776-2994-4D4C-9C1B-F7435CE25645}" name="_x000d__x000a__x000a_Février 2021_x000a_Nombre de services, pendant la pandémie" dataDxfId="1914" dataCellStyle="Comma"/>
    <tableColumn id="27" xr3:uid="{90B983AD-BFE5-4E34-87B3-11B5F8B6111D}" name="_x000d__x000a__x000a_Mars 2021_x000a_Nombre de services, pendant la pandémie" dataDxfId="1913" dataCellStyle="Comma"/>
    <tableColumn id="28" xr3:uid="{214BC437-801E-4E2D-9CBA-94222583BC51}" name="_x000d__x000a_Mars 2020 à mars 2021 (moyenne mensuelle)_x000a_Nombre de services, pendant la pandémie" dataDxfId="1912" dataCellStyle="Percent"/>
    <tableColumn id="29" xr3:uid="{A42AB8AD-7D4D-4381-A067-07B5E61A059C}" name="_x000a_Mars 2019 à mars 2020_x000a_Variation en pourcentage, avant la pandémie vs pendant la pandémie" dataDxfId="1911" dataCellStyle="Percent"/>
    <tableColumn id="30" xr3:uid="{AF7FB0AC-4142-4CD0-B24F-6E9255A9F7E0}" name="_x000a_Avril 2019 à avril 2020_x000a_Variation en pourcentage, avant la pandémie vs pendant la pandémie" dataDxfId="1910" dataCellStyle="Percent"/>
    <tableColumn id="31" xr3:uid="{1740EFB6-A9D5-4004-BA04-4DBE55FAFCBB}" name="_x000a_Mai 2019 à mai 2020_x000a_Variation en pourcentage, avant la pandémie vs pendant la pandémie" dataDxfId="1909" dataCellStyle="Percent"/>
    <tableColumn id="32" xr3:uid="{09C776FB-4DE6-4F57-82F5-B0EEA1215FF4}" name="_x000a_Juin 2019 à juin 2020_x000a_Variation en pourcentage, avant la pandémie vs pendant la pandémie" dataDxfId="1908" dataCellStyle="Percent"/>
    <tableColumn id="33" xr3:uid="{E5BC49D8-557E-417C-896A-632BAD6923F6}" name="_x000a_Juillet 2019 à juillet 2020_x000a_Variation en pourcentage, avant la pandémie vs pendant la pandémie" dataDxfId="1907" dataCellStyle="Percent"/>
    <tableColumn id="34" xr3:uid="{0912110D-A747-4150-9851-01A7A6A6BF26}" name="_x000a_Août 2019 à août 2020_x000a_Variation en pourcentage, avant la pandémie vs pendant la pandémie" dataDxfId="1906" dataCellStyle="Percent"/>
    <tableColumn id="35" xr3:uid="{C3EBFFE7-B47E-4E22-B69D-D55C3C16AD8C}" name="_x000a_Septembre 2019 à septembre 2020_x000a_Variation en pourcentage, avant la pandémie vs pendant la pandémie" dataDxfId="1905" dataCellStyle="Percent"/>
    <tableColumn id="36" xr3:uid="{626AC304-52D0-49F6-B63B-86E5E973FD0C}" name="_x000a_Octobre 2019 à octobre 2020_x000a_Variation en pourcentage, avant la pandémie vs pendant la pandémie" dataDxfId="1904" dataCellStyle="Percent"/>
    <tableColumn id="37" xr3:uid="{634F7EF3-0C8D-44CD-9602-6FD0B58813C4}" name="_x000a_Novembre 2019 à novembre 2020_x000a_Variation en pourcentage, avant la pandémie vs pendant la pandémie" dataDxfId="1903" dataCellStyle="Percent"/>
    <tableColumn id="38" xr3:uid="{6C64D89F-00C3-48C9-BE58-0DAADEDBE2B3}" name="_x000a_Décembre 2019 à décembre 2020_x000a_Variation en pourcentage, avant la pandémie vs pendant la pandémie" dataDxfId="1902" dataCellStyle="Percent"/>
    <tableColumn id="39" xr3:uid="{4D763374-AEAD-45B1-9573-87EDBDC80940}" name="_x000a_Janvier 2019 à janvier 2021_x000a_Variation en pourcentage, avant la pandémie vs pendant la pandémie" dataDxfId="1901" dataCellStyle="Percent"/>
    <tableColumn id="40" xr3:uid="{EC978EE2-0BFE-4D60-A49A-4AD7AFB382B7}" name="_x000a_Février 2019 à février 2021_x000a_Variation en pourcentage, avant la pandémie vs pendant la pandémie" dataDxfId="1900" dataCellStyle="Percent"/>
    <tableColumn id="41" xr3:uid="{2077F0FF-591B-42D2-87B7-E7221293513C}" name="_x000a_Mars 2019 à mars 2021_x000a_Variation en pourcentage, avant la pandémie vs pendant la pandémie" dataDxfId="1899" dataCellStyle="Percent"/>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E639ED04-E391-4ECA-9D8C-D01E4022B24F}" name="Table18" displayName="Table18" ref="A141:AO146" totalsRowShown="0" headerRowDxfId="1898" dataDxfId="1896" headerRowBorderDxfId="1897" tableBorderDxfId="1895" totalsRowBorderDxfId="1894" headerRowCellStyle="Header_row" dataCellStyle="Percent">
  <tableColumns count="41">
    <tableColumn id="1" xr3:uid="{B686856C-D0AF-4821-AE48-9221E3F09637}" name="Groupe de services des médecins de famille" dataDxfId="1893"/>
    <tableColumn id="2" xr3:uid="{5CE54429-F25C-448E-AF2E-8AA04E681AC1}" name="_x000d__x000a__x000a_Janvier 2019_x000a_Nombre de services, avant la pandémie" dataDxfId="1892"/>
    <tableColumn id="3" xr3:uid="{F3545AD8-B46D-4C43-8B4E-E5CF52DBC4C0}" name="_x000d__x000a__x000a_Février 2019_x000a_Nombre de services, avant la pandémie" dataDxfId="1891"/>
    <tableColumn id="4" xr3:uid="{C5CEF9CB-CE90-4FF9-A9D8-5F366BE1C4F0}" name="_x000d__x000a__x000a_Mars 2019_x000a_Nombre de services, avant la pandémie" dataDxfId="1890" dataCellStyle="Comma"/>
    <tableColumn id="5" xr3:uid="{783BF09D-193B-4256-B9AD-6DDFC709B983}" name="_x000d__x000a__x000a_Avril 2019 _x000a_Nombre de services, avant la pandémie" dataDxfId="1889" dataCellStyle="Comma"/>
    <tableColumn id="6" xr3:uid="{5932DD4F-19DE-4EB8-BC61-0A2980A80A88}" name="_x000d__x000a__x000a_Mai 2019 _x000a_Nombre de services, avant la pandémie" dataDxfId="1888" dataCellStyle="Comma"/>
    <tableColumn id="7" xr3:uid="{8E605315-E964-4718-A37D-E4633ACCF8A1}" name="_x000d__x000a__x000a_Juin 2019_x000a_Nombre de services, avant la pandémie" dataDxfId="1887" dataCellStyle="Comma"/>
    <tableColumn id="8" xr3:uid="{1A0EEF64-9817-4875-8034-6E7920341E41}" name="_x000d__x000a__x000a_Juillet 2019_x000a_Nombre de services, avant la pandémie" dataDxfId="1886" dataCellStyle="Comma"/>
    <tableColumn id="9" xr3:uid="{A407AA90-82DE-45ED-A43D-20B8E175FC54}" name="_x000d__x000a__x000a_Août 2019_x000a_Nombre de services, avant la pandémie" dataDxfId="1885" dataCellStyle="Comma"/>
    <tableColumn id="10" xr3:uid="{0602DD62-721D-414A-B8BB-9F33C9567C5A}" name="_x000d__x000a__x000a_Septembre 2019_x000a_Nombre de services, avant la pandémie" dataDxfId="1884" dataCellStyle="Comma"/>
    <tableColumn id="11" xr3:uid="{A07694A7-01B9-436F-89A1-617DD67C64E3}" name="_x000d__x000a__x000a_Octobre 2019_x000a_Nombre de services, avant la pandémie" dataDxfId="1883" dataCellStyle="Comma"/>
    <tableColumn id="12" xr3:uid="{9D96D3DC-6871-4F18-940E-AD0A507B4061}" name="_x000d__x000a__x000a_Novembre 2019_x000a_Nombre de services, avant la pandémie" dataDxfId="1882" dataCellStyle="Comma"/>
    <tableColumn id="13" xr3:uid="{DCC1273D-6041-4559-89F6-21A17FF20136}" name="_x000d__x000a__x000a_Décembre 2019_x000a_Nombre de services, avant la pandémie" dataDxfId="1881" dataCellStyle="Comma"/>
    <tableColumn id="14" xr3:uid="{EB0998A3-86EA-416E-B01D-3928220057EC}" name="Janvier à _x000a_décembre 2019 (moyenne mensuelle)_x000a_Nombre de services, avant la pandémie" dataDxfId="1880" dataCellStyle="Comma"/>
    <tableColumn id="15" xr3:uid="{BF9374EB-7BF0-4BAC-80A2-7C64FA5941E8}" name="_x000d__x000a__x000a_Mars 2020_x000a_Nombre de services, pendant la pandémie" dataDxfId="1879" dataCellStyle="Comma"/>
    <tableColumn id="16" xr3:uid="{774F7AA2-AA26-4891-A808-626A58CB95AB}" name="_x000d__x000a__x000a_Avril 2020_x000a_Nombre de services, pendant la pandémie" dataDxfId="1878" dataCellStyle="Comma"/>
    <tableColumn id="17" xr3:uid="{F7F8B1EE-25C9-4D55-8AF4-400AD98D1083}" name="_x000d__x000a__x000a_Mai 2020_x000a_Nombre de services, pendant la pandémie" dataDxfId="1877" dataCellStyle="Comma"/>
    <tableColumn id="18" xr3:uid="{4183300A-3C2B-4A87-B0EA-E95733F3BD9C}" name="_x000d__x000a__x000a_Juin 2020_x000a_Nombre de services, pendant la pandémie" dataDxfId="1876" dataCellStyle="Comma"/>
    <tableColumn id="19" xr3:uid="{310D86DB-5F2B-46CC-BDF4-DAD6448C2088}" name="_x000d__x000a__x000a_Juillet 2020_x000a_Nombre de services, pendant la pandémie" dataDxfId="1875" dataCellStyle="Comma"/>
    <tableColumn id="20" xr3:uid="{CCEF8353-08EA-4AEE-BEC7-8AB03771B35A}" name="_x000d__x000a__x000a_Août 2020 _x000a_Nombre de services, pendant la pandémie" dataDxfId="1874" dataCellStyle="Comma"/>
    <tableColumn id="21" xr3:uid="{4423F41B-C158-45C9-8F6E-88C380B8BF3F}" name="_x000d__x000a__x000a_Septembre 2020_x000a_Nombre de services, pendant la pandémie" dataDxfId="1873" dataCellStyle="Comma"/>
    <tableColumn id="22" xr3:uid="{47E021E6-141B-4FFE-92C3-9E3A5F33890C}" name="_x000d__x000a__x000a_Octobre 2020_x000a_Nombre de services, pendant la pandémie" dataDxfId="1872" dataCellStyle="Comma"/>
    <tableColumn id="23" xr3:uid="{CB3583FC-3559-40A7-9E06-E7DCD7A240DF}" name="_x000d__x000a__x000a_Novembre 2020_x000a_Nombre de services, pendant la pandémie" dataDxfId="1871" dataCellStyle="Comma"/>
    <tableColumn id="24" xr3:uid="{B99EC2F0-FAF1-4A70-97F6-40F7820D54D8}" name="_x000d__x000a__x000a_Décembre 2020_x000a_Nombre de services, pendant la pandémie" dataDxfId="1870" dataCellStyle="Comma"/>
    <tableColumn id="25" xr3:uid="{2445797D-5E93-4AA4-9F51-3A6114BB7C28}" name="_x000d__x000a__x000a_Janvier 2021_x000a_Nombre de services, pendant la pandémie" dataDxfId="1869" dataCellStyle="Comma"/>
    <tableColumn id="26" xr3:uid="{FD3D6C3B-850A-47D5-98D9-3D45CD87CB4F}" name="_x000d__x000a__x000a_Février 2021_x000a_Nombre de services, pendant la pandémie" dataDxfId="1868" dataCellStyle="Comma"/>
    <tableColumn id="27" xr3:uid="{E86AF6BB-3552-4A82-8CC3-0349998648E2}" name="_x000d__x000a__x000a_Mars 2021_x000a_Nombre de services, pendant la pandémie" dataDxfId="1867" dataCellStyle="Comma"/>
    <tableColumn id="28" xr3:uid="{7DB42E2E-A7DC-4755-849E-D7F76DA28ADD}" name="_x000d__x000a_Mars 2020 à mars 2021 (moyenne mensuelle)_x000a_Nombre de services, pendant la pandémie" dataDxfId="1866" dataCellStyle="Percent"/>
    <tableColumn id="29" xr3:uid="{DE48C5AF-3FBB-46D8-8932-B4822BC15FE2}" name="_x000a_Mars 2019 à mars 2020_x000a_Variation en pourcentage, avant la pandémie vs pendant la pandémie" dataDxfId="1865" dataCellStyle="Percent"/>
    <tableColumn id="30" xr3:uid="{D99E1B31-DA24-4674-B52A-050018149851}" name="_x000a_Avril 2019 à avril 2020_x000a_Variation en pourcentage, avant la pandémie vs pendant la pandémie" dataDxfId="1864" dataCellStyle="Percent"/>
    <tableColumn id="31" xr3:uid="{B648CC43-16E5-4E1F-B786-B28CFED46EB2}" name="_x000a_Mai 2019 à mai 2020_x000a_Variation en pourcentage, avant la pandémie vs pendant la pandémie" dataDxfId="1863" dataCellStyle="Percent"/>
    <tableColumn id="32" xr3:uid="{9FB1F6CF-0AA6-437B-A338-1D7ABAF97095}" name="_x000a_Juin 2019 à juin 2020_x000a_Variation en pourcentage, avant la pandémie vs pendant la pandémie" dataDxfId="1862" dataCellStyle="Percent"/>
    <tableColumn id="33" xr3:uid="{62E5D7DF-5B8D-4F24-B384-D68709BC3A31}" name="_x000a_Juillet 2019 à juillet 2020_x000a_Variation en pourcentage, avant la pandémie vs pendant la pandémie" dataDxfId="1861" dataCellStyle="Percent"/>
    <tableColumn id="34" xr3:uid="{1BAC4B71-5CC0-4B18-A507-5C6915222661}" name="_x000a_Août 2019 à août 2020_x000a_Variation en pourcentage, avant la pandémie vs pendant la pandémie" dataDxfId="1860" dataCellStyle="Percent"/>
    <tableColumn id="35" xr3:uid="{E41C1DB8-8AEB-45B5-8448-968D0E284F1C}" name="_x000a_Septembre 2019 à septembre 2020_x000a_Variation en pourcentage, avant la pandémie vs pendant la pandémie" dataDxfId="1859" dataCellStyle="Percent"/>
    <tableColumn id="36" xr3:uid="{97451759-918E-4D4B-A8A1-02943687B618}" name="_x000a_Octobre 2019 à octobre 2020_x000a_Variation en pourcentage, avant la pandémie vs pendant la pandémie" dataDxfId="1858" dataCellStyle="Percent"/>
    <tableColumn id="37" xr3:uid="{B4B4479D-AF80-4338-9102-1919CB586C4A}" name="_x000a_Novembre 2019 à novembre 2020_x000a_Variation en pourcentage, avant la pandémie vs pendant la pandémie" dataDxfId="1857" dataCellStyle="Percent"/>
    <tableColumn id="38" xr3:uid="{932E232F-2178-41E0-B253-182C8FF3852E}" name="_x000a_Décembre 2019 à décembre 2020_x000a_Variation en pourcentage, avant la pandémie vs pendant la pandémie" dataDxfId="1856" dataCellStyle="Percent"/>
    <tableColumn id="39" xr3:uid="{457E4557-3393-48BF-BDF9-4346ECD5F6F2}" name="_x000a_Janvier 2019 à janvier 2021_x000a_Variation en pourcentage, avant la pandémie vs pendant la pandémie" dataDxfId="1855" dataCellStyle="Percent"/>
    <tableColumn id="40" xr3:uid="{D013B0C4-320A-4DE9-BEB0-17E09EA8F355}" name="_x000a_Février 2019 à février 2021_x000a_Variation en pourcentage, avant la pandémie vs pendant la pandémie" dataDxfId="1854" dataCellStyle="Percent"/>
    <tableColumn id="41" xr3:uid="{48F600FD-2561-4F54-890D-98A5543D1669}" name="_x000a_Mars 2019 à mars 2021_x000a_Variation en pourcentage, avant la pandémie vs pendant la pandémie" dataDxfId="1853" dataCellStyle="Percent"/>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C802A2E-30CF-4B44-BA7E-43150010F191}" name="Table19" displayName="Table19" ref="A160:AO165" totalsRowShown="0" headerRowDxfId="1852" dataDxfId="1850" headerRowBorderDxfId="1851" tableBorderDxfId="1849" totalsRowBorderDxfId="1848" headerRowCellStyle="Header_row" dataCellStyle="Percent">
  <tableColumns count="41">
    <tableColumn id="1" xr3:uid="{5E17BF0A-B529-41E6-AEB3-6548D5AD986F}" name="Groupe de services des médecins de famille" dataDxfId="1847"/>
    <tableColumn id="2" xr3:uid="{A62FD2CE-7535-4DCE-AB42-68AB263099C4}" name="_x000d__x000a__x000a_Janvier 2019_x000a_Nombre de services, avant la pandémie" dataDxfId="1846"/>
    <tableColumn id="3" xr3:uid="{ACBC6528-E8C5-4C02-881E-004BB1C30E93}" name="_x000d__x000a__x000a_Février 2019_x000a_Nombre de services, avant la pandémie" dataDxfId="1845"/>
    <tableColumn id="4" xr3:uid="{807CFCCF-8A59-48B8-B2C6-6AA873C8359F}" name="_x000d__x000a__x000a_Mars 2019_x000a_Nombre de services, avant la pandémie" dataDxfId="1844" dataCellStyle="Comma"/>
    <tableColumn id="5" xr3:uid="{4A636068-1524-4A8A-BBB7-C1C7CEC4261E}" name="_x000d__x000a__x000a_Avril 2019 _x000a_Nombre de services, avant la pandémie" dataDxfId="1843" dataCellStyle="Comma"/>
    <tableColumn id="6" xr3:uid="{9AB8C616-1115-49E9-8061-73FA20454311}" name="_x000d__x000a__x000a_Mai 2019 _x000a_Nombre de services, avant la pandémie" dataDxfId="1842" dataCellStyle="Comma"/>
    <tableColumn id="7" xr3:uid="{A0D467D9-B81B-48CF-92A5-30A6F748DBD5}" name="_x000d__x000a__x000a_Juin 2019_x000a_Nombre de services, avant la pandémie" dataDxfId="1841" dataCellStyle="Comma"/>
    <tableColumn id="8" xr3:uid="{F74FCD0A-1DBD-461D-8BB7-EC415885BD48}" name="_x000d__x000a__x000a_Juillet 2019_x000a_Nombre de services, avant la pandémie" dataDxfId="1840" dataCellStyle="Comma"/>
    <tableColumn id="9" xr3:uid="{DCADB7BE-2AEA-4E8C-834A-5FA183A9CC00}" name="_x000d__x000a__x000a_Août 2019_x000a_Nombre de services, avant la pandémie" dataDxfId="1839" dataCellStyle="Comma"/>
    <tableColumn id="10" xr3:uid="{0D582E70-7737-4131-B92B-D14E20CF5497}" name="_x000d__x000a__x000a_Septembre 2019_x000a_Nombre de services, avant la pandémie" dataDxfId="1838" dataCellStyle="Comma"/>
    <tableColumn id="11" xr3:uid="{56A682E6-B81C-4D24-BD2A-F41D85A09C78}" name="_x000d__x000a__x000a_Octobre 2019_x000a_Nombre de services, avant la pandémie" dataDxfId="1837" dataCellStyle="Comma"/>
    <tableColumn id="12" xr3:uid="{6C4F6813-07EE-4678-B469-86C9D57950C2}" name="_x000d__x000a__x000a_Novembre 2019_x000a_Nombre de services, avant la pandémie" dataDxfId="1836" dataCellStyle="Comma"/>
    <tableColumn id="13" xr3:uid="{C9250D66-85EF-48A0-9D9D-F9C043F012CE}" name="_x000d__x000a__x000a_Décembre 2019_x000a_Nombre de services, avant la pandémie" dataDxfId="1835" dataCellStyle="Comma"/>
    <tableColumn id="14" xr3:uid="{C52C51C2-8384-4C5C-BB12-7101101B2F1D}" name="Janvier à _x000a_décembre 2019 (moyenne mensuelle)_x000a_Nombre de services, avant la pandémie" dataDxfId="1834" dataCellStyle="Comma"/>
    <tableColumn id="15" xr3:uid="{742D86B3-EC94-49A2-9F5D-8E7447E72376}" name="_x000d__x000a__x000a_Mars 2020_x000a_Nombre de services, pendant la pandémie" dataDxfId="1833" dataCellStyle="Comma"/>
    <tableColumn id="16" xr3:uid="{66FDF156-827F-445B-8F47-A0F313AE04B4}" name="_x000d__x000a__x000a_Avril 2020_x000a_Nombre de services, pendant la pandémie" dataDxfId="1832" dataCellStyle="Comma"/>
    <tableColumn id="17" xr3:uid="{D4C2B2BE-F766-4B87-A75C-CBAD58FBF9A3}" name="_x000d__x000a__x000a_Mai 2020_x000a_Nombre de services, pendant la pandémie" dataDxfId="1831" dataCellStyle="Comma"/>
    <tableColumn id="18" xr3:uid="{A1E247A8-8447-45FA-882A-9E2BE12B65F3}" name="_x000d__x000a__x000a_Juin 2020_x000a_Nombre de services, pendant la pandémie" dataDxfId="1830" dataCellStyle="Comma"/>
    <tableColumn id="19" xr3:uid="{A3B976A9-134D-43D7-9D7F-891CFC1E649F}" name="_x000d__x000a__x000a_Juillet 2020_x000a_Nombre de services, pendant la pandémie" dataDxfId="1829" dataCellStyle="Comma"/>
    <tableColumn id="20" xr3:uid="{4525890C-F5ED-4650-BF94-2571F1DCFC9C}" name="_x000d__x000a__x000a_Août 2020 _x000a_Nombre de services, pendant la pandémie" dataDxfId="1828" dataCellStyle="Comma"/>
    <tableColumn id="21" xr3:uid="{E6B20BEA-1827-472E-8D14-AD925A8B8073}" name="_x000d__x000a__x000a_Septembre 2020_x000a_Nombre de services, pendant la pandémie" dataDxfId="1827" dataCellStyle="Comma"/>
    <tableColumn id="22" xr3:uid="{8C57116D-AF9C-4762-A685-EDE6941F411F}" name="_x000d__x000a__x000a_Octobre 2020_x000a_Nombre de services, pendant la pandémie" dataDxfId="1826" dataCellStyle="Comma"/>
    <tableColumn id="23" xr3:uid="{7F92964D-BD2E-4700-9B30-A91398695900}" name="_x000d__x000a__x000a_Novembre 2020_x000a_Nombre de services, pendant la pandémie" dataDxfId="1825" dataCellStyle="Comma"/>
    <tableColumn id="24" xr3:uid="{FD7D4865-08BC-4366-8C03-097BEA1BA6C9}" name="_x000d__x000a__x000a_Décembre 2020_x000a_Nombre de services, pendant la pandémie" dataDxfId="1824" dataCellStyle="Comma"/>
    <tableColumn id="25" xr3:uid="{DE2381F2-88AF-4303-8637-D3E3E88E335F}" name="_x000d__x000a__x000a_Janvier 2021_x000a_Nombre de services, pendant la pandémie" dataDxfId="1823" dataCellStyle="Comma"/>
    <tableColumn id="26" xr3:uid="{21F6C9E3-F5F8-4CEF-9C6A-F07A4E3484BD}" name="_x000d__x000a__x000a_Février 2021_x000a_Nombre de services, pendant la pandémie" dataDxfId="1822" dataCellStyle="Comma"/>
    <tableColumn id="27" xr3:uid="{25479F75-43FA-4C38-AD8A-5F38A2B66B25}" name="_x000d__x000a__x000a_Mars 2021_x000a_Nombre de services, pendant la pandémie" dataDxfId="1821" dataCellStyle="Comma"/>
    <tableColumn id="28" xr3:uid="{5F5EDC0F-D02F-47FD-8745-C212A8397BA6}" name="_x000d__x000a_Mars 2020 à mars 2021 (moyenne mensuelle)_x000a_Nombre de services, pendant la pandémie" dataDxfId="1820" dataCellStyle="Percent"/>
    <tableColumn id="29" xr3:uid="{B5F67C25-5CF3-403E-B40F-D517EB3A1DEA}" name="_x000a_Mars 2019 à mars 2020_x000a_Variation en pourcentage, avant la pandémie vs pendant la pandémie" dataDxfId="1819" dataCellStyle="Percent"/>
    <tableColumn id="30" xr3:uid="{9884D526-295F-499A-84EF-900BA4D40D63}" name="_x000a_Avril 2019 à avril 2020_x000a_Variation en pourcentage, avant la pandémie vs pendant la pandémie" dataDxfId="1818" dataCellStyle="Percent"/>
    <tableColumn id="31" xr3:uid="{123C49C2-B6F9-4357-98C2-CE69395A048C}" name="_x000a_Mai 2019 à mai 2020_x000a_Variation en pourcentage, avant la pandémie vs pendant la pandémie" dataDxfId="1817" dataCellStyle="Percent"/>
    <tableColumn id="32" xr3:uid="{0B118756-054F-47EA-B9A8-8AB896FA9D4C}" name="_x000a_Juin 2019 à juin 2020_x000a_Variation en pourcentage, avant la pandémie vs pendant la pandémie" dataDxfId="1816" dataCellStyle="Percent"/>
    <tableColumn id="33" xr3:uid="{B4065770-1ACF-4891-B011-BB77EA673203}" name="_x000a_Juillet 2019 à juillet 2020_x000a_Variation en pourcentage, avant la pandémie vs pendant la pandémie" dataDxfId="1815" dataCellStyle="Percent"/>
    <tableColumn id="34" xr3:uid="{4ADD67CC-21D3-4D0D-BDA0-EFD0936D16FC}" name="_x000a_Août 2019 à août 2020_x000a_Variation en pourcentage, avant la pandémie vs pendant la pandémie" dataDxfId="1814" dataCellStyle="Percent"/>
    <tableColumn id="35" xr3:uid="{44DBA7F5-D2D2-46A1-A46F-BD52ACBA0EB7}" name="_x000a_Septembre 2019 à septembre 2020_x000a_Variation en pourcentage, avant la pandémie vs pendant la pandémie" dataDxfId="1813" dataCellStyle="Percent"/>
    <tableColumn id="36" xr3:uid="{83C57585-1B6B-480D-9E55-CA6659C109E9}" name="_x000a_Octobre 2019 à octobre 2020_x000a_Variation en pourcentage, avant la pandémie vs pendant la pandémie" dataDxfId="1812" dataCellStyle="Percent"/>
    <tableColumn id="37" xr3:uid="{B653BAB6-BCF0-45BF-89A1-335DF3CCF3D9}" name="_x000a_Novembre 2019 à novembre 2020_x000a_Variation en pourcentage, avant la pandémie vs pendant la pandémie" dataDxfId="1811" dataCellStyle="Percent"/>
    <tableColumn id="38" xr3:uid="{426EDE0B-D9FC-49BC-8CBA-9294EBB4BA30}" name="_x000a_Décembre 2019 à décembre 2020_x000a_Variation en pourcentage, avant la pandémie vs pendant la pandémie" dataDxfId="1810" dataCellStyle="Percent"/>
    <tableColumn id="39" xr3:uid="{5481A26B-1F93-4186-9463-F6AFEBB9DDBF}" name="_x000a_Janvier 2019 à janvier 2021_x000a_Variation en pourcentage, avant la pandémie vs pendant la pandémie" dataDxfId="1809" dataCellStyle="Percent"/>
    <tableColumn id="40" xr3:uid="{1D910BBA-BDF4-42A0-A137-E9320FE7DC01}" name="_x000a_Février 2019 à février 2021_x000a_Variation en pourcentage, avant la pandémie vs pendant la pandémie" dataDxfId="1808" dataCellStyle="Percent"/>
    <tableColumn id="41" xr3:uid="{203FF226-675C-4F07-BA6E-CD7423B91EFA}" name="_x000a_Mars 2019 à mars 2021_x000a_Variation en pourcentage, avant la pandémie vs pendant la pandémie" dataDxfId="1807" dataCellStyle="Percent"/>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3BB8383-67C2-49EE-8459-0F981E25EEC8}" name="Table2" displayName="Table2" ref="A26:AO32" totalsRowShown="0" headerRowDxfId="2550" dataDxfId="2548" headerRowBorderDxfId="2549" tableBorderDxfId="2547" totalsRowBorderDxfId="2546" headerRowCellStyle="Header_row" dataCellStyle="Percent">
  <tableColumns count="41">
    <tableColumn id="1" xr3:uid="{3201778F-1878-4016-867C-647C64D9BE34}" name="Groupes de services des médecins spécialistes" dataDxfId="2545"/>
    <tableColumn id="2" xr3:uid="{D04E5F50-A5B2-40E8-A93F-C4778CB300A5}" name="_x000a__x000a_Janvier 2019_x000a_Nombre de services, avant la pandémie" dataDxfId="2544"/>
    <tableColumn id="3" xr3:uid="{7F3D6D1D-1205-4DF9-AACE-BEF581F35F55}" name="_x000a__x000a_Février 2019_x000a_Nombre de services, avant la pandémie" dataDxfId="2543"/>
    <tableColumn id="4" xr3:uid="{BFB79894-483E-4D27-A7F2-CC4BB5A8F721}" name="_x000a__x000a_Mars 2019_x000a_Nombre de services, avant la pandémie"/>
    <tableColumn id="5" xr3:uid="{DAF5B1B2-BCA6-4F32-9DE8-356F22EC3A88}" name="_x000a__x000a_Avril 2019 _x000a_Nombre de services, avant la pandémie"/>
    <tableColumn id="6" xr3:uid="{DFC36DE1-D56C-4ED2-9798-0E67DDDECA02}" name="_x000a__x000a_Mai 2019 _x000a_Nombre de services, avant la pandémie"/>
    <tableColumn id="7" xr3:uid="{3D76E804-0955-4E14-801E-ABF0530D4496}" name="_x000a__x000a_Juin 2019_x000a_Nombre de services, avant la pandémie"/>
    <tableColumn id="8" xr3:uid="{2143DF08-52CA-4598-913B-829453FD9C5C}" name="_x000a__x000a_Juillet 2019_x000a_Nombre de services, avant la pandémie"/>
    <tableColumn id="9" xr3:uid="{48EA1682-1723-403E-9F67-3DD87E69975D}" name="_x000a__x000a_Août 2019_x000a_Nombre de services, avant la pandémie"/>
    <tableColumn id="10" xr3:uid="{F25B4AD4-44CB-4721-ACDF-0ABABC21460E}" name="_x000a__x000a_Septembre 2019_x000a_Nombre de services, avant la pandémie"/>
    <tableColumn id="11" xr3:uid="{5B9D8EEE-9CF5-4343-A583-99649F185ED1}" name="_x000a__x000a_Octobre 2019_x000a_Nombre de services, avant la pandémie"/>
    <tableColumn id="12" xr3:uid="{BBB3CA79-FA55-4CFB-B872-BCBE14E9F47D}" name="_x000a__x000a_Novembre 2019_x000a_Nombre de services, avant la pandémie"/>
    <tableColumn id="13" xr3:uid="{03664810-3B24-4988-B396-A800CC4FB29D}" name="_x000a__x000a_Décembre 2019_x000a_Nombre de services, avant la pandémie"/>
    <tableColumn id="14" xr3:uid="{21EDFD34-D75A-4870-81AA-5875C7E13130}" name="Janvier à _x000a_décembre 2019 (moyenne mensuelle)_x000a_Nombre de services, avant la pandémie"/>
    <tableColumn id="15" xr3:uid="{0A492E31-758D-40E8-9F47-5FAB9D2EAB9A}" name="_x000a__x000a_Mars 2020_x000a_Nombre de services, pendant la pandémie"/>
    <tableColumn id="16" xr3:uid="{E5909687-3AC0-4EEC-B12C-340AB5C99391}" name="_x000a__x000a_Avril 2020_x000a_Nombre de services, pendant la pandémie"/>
    <tableColumn id="17" xr3:uid="{A266AF02-30D9-4877-B44C-0B4DDA6AC080}" name="_x000a__x000a_Mai 2020_x000a_Nombre de services, pendant la pandémie"/>
    <tableColumn id="18" xr3:uid="{3FDC2242-C6B1-409F-94EB-CA6279A7832F}" name="_x000a__x000a_Juin 2020_x000a_Nombre de services, pendant la pandémie"/>
    <tableColumn id="19" xr3:uid="{4BC10CF4-E8D2-418C-8D42-FBA91C894376}" name="_x000a__x000a_Juillet 2020_x000a_Nombre de services, pendant la pandémie"/>
    <tableColumn id="20" xr3:uid="{D8E75486-D0C6-44C2-B2C7-4DB292786663}" name="_x000a__x000a_Août 2020 _x000a_Nombre de services, pendant la pandémie"/>
    <tableColumn id="21" xr3:uid="{1D66817C-9914-4905-9F2A-CB1165E4A7FF}" name="_x000a__x000a_Septembre 2020_x000a_Nombre de services, pendant la pandémie"/>
    <tableColumn id="22" xr3:uid="{9EF2E6EF-EF6B-40FC-B416-396F18338F52}" name="_x000a__x000a_Octobre 2020_x000a_Nombre de services, pendant la pandémie"/>
    <tableColumn id="23" xr3:uid="{04654804-667C-4E79-AAC9-0C0D40AA87C7}" name="_x000a__x000a_Novembre 2020_x000a_Nombre de services, pendant la pandémie"/>
    <tableColumn id="24" xr3:uid="{5DE58240-59D9-4BBF-B268-4E2AD5EFAFB6}" name="_x000a__x000a_Décembre 2020_x000a_Nombre de services, pendant la pandémie"/>
    <tableColumn id="25" xr3:uid="{3C9D5AED-A910-4887-95F1-50E1F81DDC64}" name="_x000a__x000a_Janvier 2021_x000a_Nombre de services, pendant la pandémie"/>
    <tableColumn id="26" xr3:uid="{0D9D95EC-F68B-4A86-BAA9-5B225A754471}" name="_x000a__x000a_Février 2021_x000a_Nombre de services, pendant la pandémie"/>
    <tableColumn id="27" xr3:uid="{A2FFFDD0-46FC-42EB-9D0B-DF4D0F3EA711}" name="_x000a__x000a_Mars 2021_x000a_Nombre de services, pendant la pandémie"/>
    <tableColumn id="28" xr3:uid="{FD412F86-17D3-4CA8-B817-82E9772D444D}" name="_x000a_Mars 2020 à mars 2021 (moyenne mensuelle)_x000a_Nombre de services, pendant la pandémie" dataDxfId="2542"/>
    <tableColumn id="29" xr3:uid="{2356E085-8DCA-4114-9593-9B626233CDEE}" name="_x000a_Mars 2019 à mars 2020_x000a_Variation en pourcentage, avant la pandémie vs pendant la pandémie" dataDxfId="2541" dataCellStyle="Percent"/>
    <tableColumn id="30" xr3:uid="{767547D5-88ED-4ADB-AC4F-D2D08817973F}" name="_x000a_Avril 2019 à avril 2020_x000a_Variation en pourcentage, avant la pandémie vs pendant la pandémie" dataDxfId="2540" dataCellStyle="Percent"/>
    <tableColumn id="31" xr3:uid="{CF5A01D7-768F-444F-844D-2D711387D6E5}" name="_x000a_Mai 2019 à mai 2020_x000a_Variation en pourcentage, avant la pandémie vs pendant la pandémie" dataDxfId="2539" dataCellStyle="Percent"/>
    <tableColumn id="32" xr3:uid="{DACE9DD7-F6BF-41EB-A7E6-89FF84D8F6C4}" name="_x000a_Juin 2019 à juin 2020_x000a_Variation en pourcentage, avant la pandémie vs pendant la pandémie" dataDxfId="2538" dataCellStyle="Percent"/>
    <tableColumn id="33" xr3:uid="{5AF4B1D0-CCC0-4F0F-9856-816376220D7C}" name="_x000a_Juillet 2019 à juillet 2020_x000a_Variation en pourcentage, avant la pandémie vs pendant la pandémie" dataDxfId="2537" dataCellStyle="Percent"/>
    <tableColumn id="34" xr3:uid="{7002CFBF-42E5-4BF3-A990-24211CC7FA98}" name="_x000a_Août 2019 à août 2020_x000a_Variation en pourcentage, avant la pandémie vs pendant la pandémie" dataDxfId="2536" dataCellStyle="Percent"/>
    <tableColumn id="35" xr3:uid="{D0C74AF9-BA41-4410-8B02-153539578E14}" name="_x000a_Septembre 2019 à septembre 2020_x000a_Variation en pourcentage, avant la pandémie vs pendant la pandémie" dataDxfId="2535" dataCellStyle="Percent"/>
    <tableColumn id="36" xr3:uid="{861F49DF-D087-42E4-B6CB-53FD2E4845C1}" name="_x000a_Octobre 2019 à octobre 2020_x000a_Variation en pourcentage, avant la pandémie vs pendant la pandémie" dataDxfId="2534" dataCellStyle="Percent"/>
    <tableColumn id="37" xr3:uid="{4E37B37F-B173-4C4E-A139-CA11802D3E49}" name="_x000a_Novembre 2019 à novembre 2020_x000a_Variation en pourcentage, avant la pandémie vs pendant la pandémie" dataDxfId="2533" dataCellStyle="Percent"/>
    <tableColumn id="38" xr3:uid="{CC358EB1-9556-4BD8-BD3B-D76C42CFF649}" name="_x000a_Décembre 2019 à décembre 2020_x000a_Variation en pourcentage, avant la pandémie vs pendant la pandémie" dataDxfId="2532" dataCellStyle="Percent"/>
    <tableColumn id="39" xr3:uid="{AAE923B9-EA20-4367-A073-CC5460E54F40}" name="_x000a_Janvier 2019 à janvier 2021_x000a_Variation en pourcentage, avant la pandémie vs pendant la pandémie" dataDxfId="2531" dataCellStyle="Percent"/>
    <tableColumn id="40" xr3:uid="{6BD94B17-F387-40D4-A149-4E3F535EDA6E}" name="_x000a_Février 2019 à février 2021_x000a_Variation en pourcentage, avant la pandémie vs pendant la pandémie" dataDxfId="2530" dataCellStyle="Percent"/>
    <tableColumn id="41" xr3:uid="{8A63CA2F-5326-43E6-89C2-C1148CCCA90A}" name="_x000a_Mars 2019 à mars 2021_x000a_Variation en pourcentage, avant la pandémie vs pendant la pandémie" dataDxfId="2529" dataCellStyle="Percent"/>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857DFE59-D9B4-463D-A211-2FF1F65BE741}" name="Table20" displayName="Table20" ref="A179:AO184" totalsRowShown="0" headerRowDxfId="1806" dataDxfId="1804" headerRowBorderDxfId="1805" tableBorderDxfId="1803" totalsRowBorderDxfId="1802" headerRowCellStyle="Header_row" dataCellStyle="Percent">
  <tableColumns count="41">
    <tableColumn id="1" xr3:uid="{B2978724-AB35-4E8C-943C-A3730382C5CE}" name="Groupe de services des médecins de famille" dataDxfId="1801"/>
    <tableColumn id="2" xr3:uid="{A9A28D9C-45E1-402B-8AC2-11E4262EA2E8}" name="_x000d__x000a__x000a_Janvier 2019_x000a_Nombre de services, avant la pandémie" dataDxfId="1800"/>
    <tableColumn id="3" xr3:uid="{C1BEF6AE-40A2-49F7-A702-254A70836870}" name="_x000d__x000a__x000a_Février 2019_x000a_Nombre de services, avant la pandémie" dataDxfId="1799"/>
    <tableColumn id="4" xr3:uid="{818BB5C5-C00F-4404-AE07-D6B1C2DA5801}" name="_x000d__x000a__x000a_Mars 2019_x000a_Nombre de services, avant la pandémie" dataDxfId="1798" dataCellStyle="Comma"/>
    <tableColumn id="5" xr3:uid="{DC312A6D-F0F0-4F44-8656-CACA475A22DC}" name="_x000d__x000a__x000a_Avril 2019 _x000a_Nombre de services, avant la pandémie" dataDxfId="1797" dataCellStyle="Comma"/>
    <tableColumn id="6" xr3:uid="{88AEFA22-4A87-4243-BF7D-E34A532E3290}" name="_x000d__x000a__x000a_Mai 2019 _x000a_Nombre de services, avant la pandémie" dataDxfId="1796" dataCellStyle="Comma"/>
    <tableColumn id="7" xr3:uid="{F5283EFF-7DC9-4C33-949D-5C0C95572B6D}" name="_x000d__x000a__x000a_Juin 2019_x000a_Nombre de services, avant la pandémie" dataDxfId="1795" dataCellStyle="Comma"/>
    <tableColumn id="8" xr3:uid="{77007AF0-BD20-4FCB-A3E2-E95646334B6D}" name="_x000d__x000a__x000a_Juillet 2019_x000a_Nombre de services, avant la pandémie" dataDxfId="1794" dataCellStyle="Comma"/>
    <tableColumn id="9" xr3:uid="{C9EFAFC9-BEC3-43D8-8218-1E99E4453BB9}" name="_x000d__x000a__x000a_Août 2019_x000a_Nombre de services, avant la pandémie" dataDxfId="1793" dataCellStyle="Comma"/>
    <tableColumn id="10" xr3:uid="{68D60E11-3446-4FE0-B4AA-848BB086CF1A}" name="_x000d__x000a__x000a_Septembre 2019_x000a_Nombre de services, avant la pandémie" dataDxfId="1792" dataCellStyle="Comma"/>
    <tableColumn id="11" xr3:uid="{A7BDA2CC-166E-4BCA-A75D-85A29B909CA8}" name="_x000d__x000a__x000a_Octobre 2019_x000a_Nombre de services, avant la pandémie" dataDxfId="1791" dataCellStyle="Comma"/>
    <tableColumn id="12" xr3:uid="{D4221513-6E64-4F32-B4D3-51A37D2DFB88}" name="_x000d__x000a__x000a_Novembre 2019_x000a_Nombre de services, avant la pandémie" dataDxfId="1790" dataCellStyle="Comma"/>
    <tableColumn id="13" xr3:uid="{C403529A-55E8-444C-AC8F-3874860AEE27}" name="_x000d__x000a__x000a_Décembre 2019_x000a_Nombre de services, avant la pandémie" dataDxfId="1789" dataCellStyle="Comma"/>
    <tableColumn id="14" xr3:uid="{53E8ED37-A971-4ADE-9B1B-69A7DC3823EF}" name="Janvier à _x000a_décembre 2019 (moyenne mensuelle)_x000a_Nombre de services, avant la pandémie" dataDxfId="1788" dataCellStyle="Comma"/>
    <tableColumn id="15" xr3:uid="{120DAACA-0451-4160-A813-BF18721838E2}" name="_x000d__x000a__x000a_Mars 2020_x000a_Nombre de services, pendant la pandémie" dataDxfId="1787" dataCellStyle="Comma"/>
    <tableColumn id="16" xr3:uid="{B205EBF8-4344-4E8D-8699-5785AD698FB4}" name="_x000d__x000a__x000a_Avril 2020_x000a_Nombre de services, pendant la pandémie" dataDxfId="1786" dataCellStyle="Comma"/>
    <tableColumn id="17" xr3:uid="{4EAAE966-1BEA-4FA3-9FE5-54FA10ECC122}" name="_x000d__x000a__x000a_Mai 2020_x000a_Nombre de services, pendant la pandémie" dataDxfId="1785" dataCellStyle="Comma"/>
    <tableColumn id="18" xr3:uid="{4BED46AE-EC0F-497D-AFC1-A8403268E47A}" name="_x000d__x000a__x000a_Juin 2020_x000a_Nombre de services, pendant la pandémie" dataDxfId="1784" dataCellStyle="Comma"/>
    <tableColumn id="19" xr3:uid="{C797DACC-247C-4447-B3E4-FDA6BF1EADC5}" name="_x000d__x000a__x000a_Juillet 2020_x000a_Nombre de services, pendant la pandémie" dataDxfId="1783" dataCellStyle="Comma"/>
    <tableColumn id="20" xr3:uid="{82EFDA28-7B0C-4E05-AEF0-C36BE2315884}" name="_x000d__x000a__x000a_Août 2020 _x000a_Nombre de services, pendant la pandémie" dataDxfId="1782" dataCellStyle="Comma"/>
    <tableColumn id="21" xr3:uid="{6A8304CA-D85D-42BA-AEA8-7A0820F34EDC}" name="_x000d__x000a__x000a_Septembre 2020_x000a_Nombre de services, pendant la pandémie" dataDxfId="1781" dataCellStyle="Comma"/>
    <tableColumn id="22" xr3:uid="{72BFF80F-D6EF-4EF0-86F9-93A2E016383F}" name="_x000d__x000a__x000a_Octobre 2020_x000a_Nombre de services, pendant la pandémie" dataDxfId="1780" dataCellStyle="Comma"/>
    <tableColumn id="23" xr3:uid="{47053CCA-D997-4092-9E7F-17139415E1D8}" name="_x000d__x000a__x000a_Novembre 2020_x000a_Nombre de services, pendant la pandémie" dataDxfId="1779" dataCellStyle="Comma"/>
    <tableColumn id="24" xr3:uid="{C7EE1450-42D9-4F10-8985-8C63D087F61A}" name="_x000d__x000a__x000a_Décembre 2020_x000a_Nombre de services, pendant la pandémie" dataDxfId="1778" dataCellStyle="Comma"/>
    <tableColumn id="25" xr3:uid="{B5CDAC0A-38E7-4C84-8A7B-A18FD66F110E}" name="_x000d__x000a__x000a_Janvier 2021_x000a_Nombre de services, pendant la pandémie" dataDxfId="1777" dataCellStyle="Comma"/>
    <tableColumn id="26" xr3:uid="{762C698D-9343-42F7-8D3A-F400B6EC5B93}" name="_x000d__x000a__x000a_Février 2021_x000a_Nombre de services, pendant la pandémie" dataDxfId="1776" dataCellStyle="Comma"/>
    <tableColumn id="27" xr3:uid="{BD883898-B6E2-4FE6-ADD2-C7C48990E03C}" name="_x000d__x000a__x000a_Mars 2021_x000a_Nombre de services, pendant la pandémie" dataDxfId="1775" dataCellStyle="Comma"/>
    <tableColumn id="28" xr3:uid="{33C2E4FB-AF38-4BB8-A1D1-B1682C200D53}" name="_x000d__x000a_Mars 2020 à mars 2021 (moyenne mensuelle)_x000a_Nombre de services, pendant la pandémie" dataDxfId="1774" dataCellStyle="Percent"/>
    <tableColumn id="29" xr3:uid="{842B62D9-42E4-4027-93DB-E45A5F778BB2}" name="_x000a_Mars 2019 à mars 2020_x000a_Variation en pourcentage, avant la pandémie vs pendant la pandémie" dataDxfId="1773" dataCellStyle="Percent"/>
    <tableColumn id="30" xr3:uid="{8BE2F300-C0F9-447D-BA16-6B0B52B4E0D0}" name="_x000a_Avril 2019 à avril 2020_x000a_Variation en pourcentage, avant la pandémie vs pendant la pandémie" dataDxfId="1772" dataCellStyle="Percent"/>
    <tableColumn id="31" xr3:uid="{6C55E595-B89B-4EB4-B7EA-D7F5CD4AA67C}" name="_x000a_Mai 2019 à mai 2020_x000a_Variation en pourcentage, avant la pandémie vs pendant la pandémie" dataDxfId="1771" dataCellStyle="Percent"/>
    <tableColumn id="32" xr3:uid="{C77728D8-04E9-49FC-8B9B-7AB5C4A9B73C}" name="_x000a_Juin 2019 à juin 2020_x000a_Variation en pourcentage, avant la pandémie vs pendant la pandémie" dataDxfId="1770" dataCellStyle="Percent"/>
    <tableColumn id="33" xr3:uid="{8FFAC569-4C52-4FF4-9A63-60D4D396405B}" name="_x000a_Juillet 2019 à juillet 2020_x000a_Variation en pourcentage, avant la pandémie vs pendant la pandémie" dataDxfId="1769" dataCellStyle="Percent"/>
    <tableColumn id="34" xr3:uid="{C272E1F5-5C3E-4B99-A3BB-DFEBDBEBBCAE}" name="_x000a_Août 2019 à août 2020_x000a_Variation en pourcentage, avant la pandémie vs pendant la pandémie" dataDxfId="1768" dataCellStyle="Percent"/>
    <tableColumn id="35" xr3:uid="{927B2E5F-1EA4-4066-B789-0C104131FA26}" name="_x000a_Septembre 2019 à septembre 2020_x000a_Variation en pourcentage, avant la pandémie vs pendant la pandémie" dataDxfId="1767" dataCellStyle="Percent"/>
    <tableColumn id="36" xr3:uid="{BC11A1CF-03AE-44B6-AC35-EA30CD623320}" name="_x000a_Octobre 2019 à octobre 2020_x000a_Variation en pourcentage, avant la pandémie vs pendant la pandémie" dataDxfId="1766" dataCellStyle="Percent"/>
    <tableColumn id="37" xr3:uid="{25520672-8486-4529-BB13-B498478F0B10}" name="_x000a_Novembre 2019 à novembre 2020_x000a_Variation en pourcentage, avant la pandémie vs pendant la pandémie" dataDxfId="1765" dataCellStyle="Percent"/>
    <tableColumn id="38" xr3:uid="{7CFC529E-23A5-4EFA-AAF9-69C111C79239}" name="_x000a_Décembre 2019 à décembre 2020_x000a_Variation en pourcentage, avant la pandémie vs pendant la pandémie" dataDxfId="1764" dataCellStyle="Percent"/>
    <tableColumn id="39" xr3:uid="{6DCA4AAC-DF75-4140-A810-4A9B4F59EB1C}" name="_x000a_Janvier 2019 à janvier 2021_x000a_Variation en pourcentage, avant la pandémie vs pendant la pandémie" dataDxfId="1763" dataCellStyle="Percent"/>
    <tableColumn id="40" xr3:uid="{1B200BC7-0534-4A25-A974-E4C221A4F8E0}" name="_x000a_Février 2019 à février 2021_x000a_Variation en pourcentage, avant la pandémie vs pendant la pandémie" dataDxfId="1762" dataCellStyle="Percent"/>
    <tableColumn id="41" xr3:uid="{DBBC6C10-AE32-47B9-BA16-62B955DB4ECD}" name="_x000a_Mars 2019 à mars 2021_x000a_Variation en pourcentage, avant la pandémie vs pendant la pandémie" dataDxfId="1761" dataCellStyle="Percent"/>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C4D1D694-F376-4CEB-9987-2827D5FB63B5}" name="Table21" displayName="Table21" ref="A5:AO11" totalsRowShown="0" headerRowDxfId="1740" dataDxfId="1738" headerRowBorderDxfId="1739" tableBorderDxfId="1737" totalsRowBorderDxfId="1736" headerRowCellStyle="Header_row" dataCellStyle="Percent">
  <tableColumns count="41">
    <tableColumn id="1" xr3:uid="{3C95D692-B9D0-4C9E-BA14-A9432EA9AC99}" name="Groupe de services des médecins de famille" dataDxfId="1735"/>
    <tableColumn id="2" xr3:uid="{CDB2F9AC-224B-4526-BA77-8BCF1489308F}" name="_x000d__x000a__x000a_Janvier 2019_x000a_Nombre de services, avant la pandémie" dataDxfId="1734"/>
    <tableColumn id="3" xr3:uid="{96F53F34-EAAF-472D-82A7-9D7B0572FCD0}" name="_x000d__x000a__x000a_Février 2019_x000a_Nombre de services, avant la pandémie" dataDxfId="1733"/>
    <tableColumn id="4" xr3:uid="{B4DFEC92-6EF8-4AAD-87A5-9A2F1E8D84FC}" name="_x000d__x000a__x000a_Mars 2019_x000a_Nombre de services, avant la pandémie" dataDxfId="1732" dataCellStyle="Comma"/>
    <tableColumn id="5" xr3:uid="{74CEB619-8774-4D39-83FA-77D826921648}" name="_x000d__x000a__x000a_Avril 2019 _x000a_Nombre de services, avant la pandémie" dataDxfId="1731" dataCellStyle="Comma"/>
    <tableColumn id="6" xr3:uid="{53F2D90F-118F-4465-933E-BEBE797D8CE6}" name="_x000d__x000a__x000a_Mai 2019 _x000a_Nombre de services, avant la pandémie" dataDxfId="1730" dataCellStyle="Comma"/>
    <tableColumn id="7" xr3:uid="{E6C957AC-12CE-4221-99FF-502ADAA7837E}" name="_x000d__x000a__x000a_Juin 2019_x000a_Nombre de services, avant la pandémie" dataDxfId="1729" dataCellStyle="Comma"/>
    <tableColumn id="8" xr3:uid="{2DB25B9A-296B-4EE3-9198-4DF4EA9A8A84}" name="_x000d__x000a__x000a_Juillet 2019_x000a_Nombre de services, avant la pandémie" dataDxfId="1728" dataCellStyle="Comma"/>
    <tableColumn id="9" xr3:uid="{2689183D-A303-4168-ADE5-563332E9447D}" name="_x000d__x000a__x000a_Août 2019_x000a_Nombre de services, avant la pandémie" dataDxfId="1727" dataCellStyle="Comma"/>
    <tableColumn id="10" xr3:uid="{C7750836-24F7-478E-BDD1-E21192564DE5}" name="_x000d__x000a__x000a_Septembre 2019_x000a_Nombre de services, avant la pandémie" dataDxfId="1726" dataCellStyle="Comma"/>
    <tableColumn id="11" xr3:uid="{8E38226D-8BB3-45A0-975B-C7F0AD7BEEE5}" name="_x000d__x000a__x000a_Octobre 2019_x000a_Nombre de services, avant la pandémie" dataDxfId="1725" dataCellStyle="Comma"/>
    <tableColumn id="12" xr3:uid="{8F6ABE89-0D27-42BF-9CA1-08B0DECC47B6}" name="_x000d__x000a__x000a_Novembre 2019_x000a_Nombre de services, avant la pandémie" dataDxfId="1724" dataCellStyle="Comma"/>
    <tableColumn id="13" xr3:uid="{12A69FED-76D3-47F4-915C-A4390E9BD8EC}" name="_x000d__x000a__x000a_Décembre 2019_x000a_Nombre de services, avant la pandémie" dataDxfId="1723" dataCellStyle="Comma"/>
    <tableColumn id="14" xr3:uid="{6C5C4811-C3D0-43DE-A814-8DB6A1B4F5C1}" name="Janvier à _x000a_décembre 2019 (moyenne mensuelle)_x000a_Nombre de services, avant la pandémie" dataDxfId="1722" dataCellStyle="Comma"/>
    <tableColumn id="15" xr3:uid="{43DCBC32-4E3C-4C3E-95C9-34AD11915095}" name="_x000d__x000a__x000a_Mars 2020_x000a_Nombre de services, pendant la pandémie" dataDxfId="1721" dataCellStyle="Comma"/>
    <tableColumn id="16" xr3:uid="{537DE012-CB20-438C-9C44-CE2D2AACE65D}" name="_x000d__x000a__x000a_Avril 2020_x000a_Nombre de services, pendant la pandémie" dataDxfId="1720" dataCellStyle="Comma"/>
    <tableColumn id="17" xr3:uid="{21066EE3-D9DB-4B0E-9232-0A344C7E4766}" name="_x000d__x000a__x000a_Mai 2020_x000a_Nombre de services, pendant la pandémie" dataDxfId="1719" dataCellStyle="Comma"/>
    <tableColumn id="18" xr3:uid="{261E5C1D-CF94-4684-886D-89CE4FB25AC5}" name="_x000d__x000a__x000a_Juin 2020_x000a_Nombre de services, pendant la pandémie" dataDxfId="1718" dataCellStyle="Comma"/>
    <tableColumn id="19" xr3:uid="{88516EA9-53F1-42C6-A988-449869EEECE4}" name="_x000d__x000a__x000a_Juillet 2020_x000a_Nombre de services, pendant la pandémie" dataDxfId="1717" dataCellStyle="Comma"/>
    <tableColumn id="20" xr3:uid="{2A9BE7D2-C0DD-41EA-A90D-61245D916CAD}" name="_x000d__x000a__x000a_Août 2020 _x000a_Nombre de services, pendant la pandémie" dataDxfId="1716" dataCellStyle="Comma"/>
    <tableColumn id="21" xr3:uid="{D734052A-3699-4165-BAF7-9CF324C08357}" name="_x000d__x000a__x000a_Septembre 2020_x000a_Nombre de services, pendant la pandémie" dataDxfId="1715" dataCellStyle="Comma"/>
    <tableColumn id="22" xr3:uid="{4A6786FE-34A7-4038-8A32-13B1AE919AD9}" name="_x000d__x000a__x000a_Octobre 2020_x000a_Nombre de services, pendant la pandémie" dataDxfId="1714" dataCellStyle="Comma"/>
    <tableColumn id="23" xr3:uid="{DED37E85-74EC-4F7C-8D4B-5120EE70BB85}" name="_x000d__x000a__x000a_Novembre 2020_x000a_Nombre de services, pendant la pandémie" dataDxfId="1713" dataCellStyle="Comma"/>
    <tableColumn id="24" xr3:uid="{35C24F30-6180-4305-8F9E-A26428594A15}" name="_x000d__x000a__x000a_Décembre 2020_x000a_Nombre de services, pendant la pandémie" dataDxfId="1712" dataCellStyle="Comma"/>
    <tableColumn id="25" xr3:uid="{3FB47F18-F50E-453E-BC31-9CAC5FB83B86}" name="_x000d__x000a__x000a_Janvier 2021_x000a_Nombre de services, pendant la pandémie" dataDxfId="1711" dataCellStyle="Comma"/>
    <tableColumn id="26" xr3:uid="{9B0EC9EB-D7E5-47BE-B46C-9ACB58EC7E7D}" name="_x000d__x000a__x000a_Février 2021_x000a_Nombre de services, pendant la pandémie" dataDxfId="1710" dataCellStyle="Comma"/>
    <tableColumn id="27" xr3:uid="{6C49FC4B-B373-4023-8D0D-BA6E14F6B397}" name="_x000d__x000a__x000a_Mars 2021_x000a_Nombre de services, pendant la pandémie" dataDxfId="1709" dataCellStyle="Comma"/>
    <tableColumn id="28" xr3:uid="{83025935-B94F-47DE-B5C4-9D74D8C082F0}" name="_x000d__x000a_Mars 2020 à mars 2021 (moyenne mensuelle)_x000a_Nombre de services, pendant la pandémie" dataDxfId="1708"/>
    <tableColumn id="29" xr3:uid="{9613F40F-4E14-45BA-B8F3-5CFF031E8F89}" name="_x000a_Mars 2019 à mars 2020_x000a_Variation en pourcentage, avant la pandémie vs pendant la pandémie" dataDxfId="1707" dataCellStyle="Percent"/>
    <tableColumn id="30" xr3:uid="{FAD0445B-0CFB-425C-8B18-5E8E4C1C3369}" name="_x000a_Avril 2019 à avril 2020_x000a_Variation en pourcentage, avant la pandémie vs pendant la pandémie" dataDxfId="1706" dataCellStyle="Percent"/>
    <tableColumn id="31" xr3:uid="{4E11EADE-3B1C-47D8-B3C6-AFE215E55B51}" name="_x000a_Mai 2019 à mai 2020_x000a_Variation en pourcentage, avant la pandémie vs pendant la pandémie" dataDxfId="1705" dataCellStyle="Percent"/>
    <tableColumn id="32" xr3:uid="{7DF2802B-BBB3-47FD-96E4-3CB68C8B783F}" name="_x000a_Juin 2019 à juin 2020_x000a_Variation en pourcentage, avant la pandémie vs pendant la pandémie" dataDxfId="1704" dataCellStyle="Percent"/>
    <tableColumn id="33" xr3:uid="{AE0C395D-935F-4737-A7C0-1F33A820D862}" name="_x000a_Juillet 2019 à juillet 2020_x000a_Variation en pourcentage, avant la pandémie vs pendant la pandémie" dataDxfId="1703" dataCellStyle="Percent"/>
    <tableColumn id="34" xr3:uid="{8A2A0050-DD8C-49DD-A876-89443FE2DB91}" name="_x000a_Août 2019 à août 2020_x000a_Variation en pourcentage, avant la pandémie vs pendant la pandémie" dataDxfId="1702" dataCellStyle="Percent"/>
    <tableColumn id="35" xr3:uid="{FFB7523E-A18C-4032-964B-AB396CA13E5C}" name="_x000a_Septembre 2019 à septembre 2020_x000a_Variation en pourcentage, avant la pandémie vs pendant la pandémie" dataDxfId="1701" dataCellStyle="Percent"/>
    <tableColumn id="36" xr3:uid="{DBB4B2C0-7088-4FE8-96E7-0C6C4191031A}" name="_x000a_Octobre 2019 à octobre 2020_x000a_Variation en pourcentage, avant la pandémie vs pendant la pandémie" dataDxfId="1700" dataCellStyle="Percent"/>
    <tableColumn id="37" xr3:uid="{59A96F5A-9C0B-4F5E-AE7D-20A98678F36C}" name="_x000a_Novembre 2019 à novembre 2020_x000a_Variation en pourcentage, avant la pandémie vs pendant la pandémie" dataDxfId="1699" dataCellStyle="Percent"/>
    <tableColumn id="38" xr3:uid="{0114CC32-4C7C-40AA-8280-EE8BD5D47BEB}" name="_x000a_Décembre 2019 à décembre 2020_x000a_Variation en pourcentage, avant la pandémie vs pendant la pandémie" dataDxfId="1698" dataCellStyle="Percent"/>
    <tableColumn id="39" xr3:uid="{DD016497-CFF4-41C5-8493-5CE0AE7E087B}" name="_x000a_Janvier 2019 à janvier 2021_x000a_Variation en pourcentage, avant la pandémie vs pendant la pandémie" dataDxfId="1697" dataCellStyle="Percent"/>
    <tableColumn id="40" xr3:uid="{BA302DFA-4D55-46F9-930E-853B8C49CA34}" name="_x000a_Février 2019 à février 2021_x000a_Variation en pourcentage, avant la pandémie vs pendant la pandémie" dataDxfId="1696" dataCellStyle="Percent"/>
    <tableColumn id="41" xr3:uid="{F9F97A10-04B4-4BD4-AE97-EA65034CBF38}" name="_x000a_Mars 2019 à mars 2021_x000a_Variation en pourcentage, avant la pandémie vs pendant la pandémie" dataDxfId="1695" dataCellStyle="Percent"/>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C566389E-826C-4B0E-B558-DC3C49D9A25A}" name="Table22" displayName="Table22" ref="A25:AO31" totalsRowShown="0" headerRowDxfId="1694" headerRowBorderDxfId="1693" tableBorderDxfId="1692" totalsRowBorderDxfId="1691" headerRowCellStyle="Sub_header_row">
  <tableColumns count="41">
    <tableColumn id="1" xr3:uid="{0B345ECA-3CB2-4CFA-8D67-71815BC7D12A}" name="Groupes de services des médecins spécialistes" dataDxfId="1690"/>
    <tableColumn id="2" xr3:uid="{4F42C881-00BE-4535-9E06-F6D72301B2D4}" name="_x000d__x000a__x000a_Janvier 2019_x000a_Nombre de services, avant la pandémie"/>
    <tableColumn id="3" xr3:uid="{9450137F-BD69-43BB-AD9A-023282990D32}" name="_x000d__x000a__x000a_Février 2019_x000a_Nombre de services, avant la pandémie"/>
    <tableColumn id="4" xr3:uid="{8E983308-434F-4A5B-B65A-8AA0509A2FE4}" name="_x000d__x000a__x000a_Mars 2019_x000a_Nombre de services, avant la pandémie"/>
    <tableColumn id="5" xr3:uid="{8E4CB003-3E32-4660-90C1-AB9DAE50C59E}" name="_x000d__x000a__x000a_Avril 2019 _x000a_Nombre de services, avant la pandémie" dataDxfId="1689" dataCellStyle="Comma"/>
    <tableColumn id="6" xr3:uid="{B347B0EB-FFD8-41EB-8D3D-A156B660BD91}" name="_x000d__x000a__x000a_Mai 2019 _x000a_Nombre de services, avant la pandémie" dataDxfId="1688" dataCellStyle="Comma"/>
    <tableColumn id="7" xr3:uid="{1CAD2029-0ED3-454B-AB51-452F6934F7BD}" name="_x000d__x000a__x000a_Juin 2019_x000a_Nombre de services, avant la pandémie"/>
    <tableColumn id="8" xr3:uid="{1BCE3116-C08D-41CE-88DE-67F96B93D09A}" name="_x000d__x000a__x000a_Juillet 2019_x000a_Nombre de services, avant la pandémie" dataDxfId="1687" dataCellStyle="Comma"/>
    <tableColumn id="9" xr3:uid="{47EA762C-9227-4D50-A368-7C77613E790A}" name="_x000d__x000a__x000a_Août 2019_x000a_Nombre de services, avant la pandémie"/>
    <tableColumn id="10" xr3:uid="{123F723B-C1B3-44AC-86B7-B2DA8C4268C8}" name="_x000d__x000a__x000a_Septembre 2019_x000a_Nombre de services, avant la pandémie"/>
    <tableColumn id="11" xr3:uid="{69D21C6F-4607-47A5-ADB7-AC4CC937B240}" name="_x000d__x000a__x000a_Octobre 2019_x000a_Nombre de services, avant la pandémie" dataDxfId="1686" dataCellStyle="Comma"/>
    <tableColumn id="12" xr3:uid="{8C5432F8-BB11-4EFD-8A0B-1DD25F518FA0}" name="_x000d__x000a__x000a_Novembre 2019_x000a_Nombre de services, avant la pandémie"/>
    <tableColumn id="13" xr3:uid="{AA383F3D-B999-43AE-A59B-9AA441471EF7}" name="_x000d__x000a__x000a_Décembre 2019_x000a_Nombre de services, avant la pandémie"/>
    <tableColumn id="14" xr3:uid="{BADF916B-D3E8-44F5-8EB8-7DDF53CC32EC}" name="Janvier à _x000a_décembre 2019 (moyenne mensuelle)_x000a_Nombre de services, avant la pandémie"/>
    <tableColumn id="15" xr3:uid="{CBFFA7D7-E8BD-4EFE-A078-813D4018C1FC}" name="_x000d__x000a__x000a_Mars 2020_x000a_Nombre de services, pendant la pandémie" dataDxfId="1685" dataCellStyle="Comma"/>
    <tableColumn id="16" xr3:uid="{1D3D52F9-0570-48EC-AC8A-0B67DF962DBF}" name="_x000d__x000a__x000a_Avril 2020_x000a_Nombre de services, pendant la pandémie" dataDxfId="1684" dataCellStyle="Comma"/>
    <tableColumn id="17" xr3:uid="{0A4914CE-FB11-4D3B-A261-774A0B45A6B1}" name="_x000d__x000a__x000a_Mai 2020_x000a_Nombre de services, pendant la pandémie" dataDxfId="1683" dataCellStyle="Comma"/>
    <tableColumn id="18" xr3:uid="{C87DCC90-5DFE-4191-84FA-DC92C656D6B9}" name="_x000d__x000a__x000a_Juin 2020_x000a_Nombre de services, pendant la pandémie"/>
    <tableColumn id="19" xr3:uid="{4FD62D15-7BD3-4D31-BF3D-5AFFE31FF348}" name="_x000d__x000a__x000a_Juillet 2020_x000a_Nombre de services, pendant la pandémie" dataDxfId="1682" dataCellStyle="Comma"/>
    <tableColumn id="20" xr3:uid="{D541C01B-B60A-4D35-8B8C-17CC30D06049}" name="_x000d__x000a__x000a_Août 2020 _x000a_Nombre de services, pendant la pandémie" dataDxfId="1681" dataCellStyle="Comma"/>
    <tableColumn id="21" xr3:uid="{780B3A4A-FB26-41E5-AACE-9B8F508A4BAF}" name="_x000d__x000a__x000a_Septembre 2020_x000a_Nombre de services, pendant la pandémie" dataDxfId="1680" dataCellStyle="Comma"/>
    <tableColumn id="22" xr3:uid="{438A337D-B887-4425-BEA4-23CE1FC1E102}" name="_x000d__x000a__x000a_Octobre 2020_x000a_Nombre de services, pendant la pandémie" dataDxfId="1679" dataCellStyle="Comma"/>
    <tableColumn id="23" xr3:uid="{236A1EED-5502-4063-A4D7-B4ED13D28E0A}" name="_x000d__x000a__x000a_Novembre 2020_x000a_Nombre de services, pendant la pandémie" dataDxfId="1678" dataCellStyle="Comma"/>
    <tableColumn id="24" xr3:uid="{B5A5B5D8-EE32-4C64-B517-3C91B0841850}" name="_x000d__x000a__x000a_Décembre 2020_x000a_Nombre de services, pendant la pandémie" dataDxfId="1677" dataCellStyle="Comma"/>
    <tableColumn id="25" xr3:uid="{968AF370-E8E8-48D9-89C4-1F27B2CB2470}" name="_x000d__x000a__x000a_Janvier 2021_x000a_Nombre de services, pendant la pandémie" dataDxfId="1676" dataCellStyle="Comma"/>
    <tableColumn id="26" xr3:uid="{DD09FFCA-7BBE-468D-9A04-3E7D2E4188E0}" name="_x000d__x000a__x000a_Février 2021_x000a_Nombre de services, pendant la pandémie" dataDxfId="1675" dataCellStyle="Comma"/>
    <tableColumn id="27" xr3:uid="{99B4BBEB-4EEB-4B8B-B638-5F18901BFE31}" name="_x000d__x000a__x000a_Mars 2021_x000a_Nombre de services, pendant la pandémie" dataDxfId="1674" dataCellStyle="Comma"/>
    <tableColumn id="28" xr3:uid="{C69E4733-06BE-47FD-B7FC-056046CCA0E8}" name="_x000d__x000a_Mars 2020 à mars 2021 (moyenne mensuelle)_x000a_Nombre de services, pendant la pandémie" dataDxfId="1673" dataCellStyle="Comma"/>
    <tableColumn id="29" xr3:uid="{7C6AADC5-22F9-427F-B1C2-420912FCE520}" name="_x000a_Mars 2019 à mars 2020_x000a_Variation en pourcentage, avant la pandémie vs pendant la pandémie"/>
    <tableColumn id="30" xr3:uid="{7D636617-7853-4582-AB3C-3F4B0ED0D5C1}" name="_x000a_Avril 2019 à avril 2020_x000a_Variation en pourcentage, avant la pandémie vs pendant la pandémie"/>
    <tableColumn id="31" xr3:uid="{A984ABB7-BCEC-4796-B7A0-8D4FBB235BBE}" name="_x000a_Mai 2019 à mai 2020_x000a_Variation en pourcentage, avant la pandémie vs pendant la pandémie"/>
    <tableColumn id="32" xr3:uid="{EF5BCC06-0E7B-45E5-A441-9188E6034B93}" name="_x000a_Juin 2019 à juin 2020_x000a_Variation en pourcentage, avant la pandémie vs pendant la pandémie"/>
    <tableColumn id="33" xr3:uid="{28CBAB18-B845-4A00-B883-3430FE222EAF}" name="_x000a_Juillet 2019 à juillet 2020_x000a_Variation en pourcentage, avant la pandémie vs pendant la pandémie"/>
    <tableColumn id="34" xr3:uid="{BDBB0FBB-CCEE-4B73-8E63-107284C55A13}" name="_x000a_Août 2019 à août 2020_x000a_Variation en pourcentage, avant la pandémie vs pendant la pandémie"/>
    <tableColumn id="35" xr3:uid="{543261A9-7983-406D-A41B-9CCF563CC5BD}" name="_x000a_Septembre 2019 à septembre 2020_x000a_Variation en pourcentage, avant la pandémie vs pendant la pandémie"/>
    <tableColumn id="36" xr3:uid="{1EE63099-0FE3-4B67-8FF6-11C397263E9D}" name="_x000a_Octobre 2019 à octobre 2020_x000a_Variation en pourcentage, avant la pandémie vs pendant la pandémie"/>
    <tableColumn id="37" xr3:uid="{A3C6A1B0-4EC1-490D-A8AC-C77C6B72A461}" name="_x000a_Novembre 2019 à novembre 2020_x000a_Variation en pourcentage, avant la pandémie vs pendant la pandémie"/>
    <tableColumn id="38" xr3:uid="{0A48014B-639E-4565-8671-1978330B4E19}" name="_x000a_Décembre 2019 à décembre 2020_x000a_Variation en pourcentage, avant la pandémie vs pendant la pandémie"/>
    <tableColumn id="39" xr3:uid="{78FEB721-C627-4CC3-BBEA-2E2E308A0CC0}" name="_x000a_Janvier 2019 à janvier 2021_x000a_Variation en pourcentage, avant la pandémie vs pendant la pandémie"/>
    <tableColumn id="40" xr3:uid="{6181FA5E-D5B6-42AC-B425-B44D26A9CAA9}" name="_x000a_Février 2019 à février 2021_x000a_Variation en pourcentage, avant la pandémie vs pendant la pandémie"/>
    <tableColumn id="41" xr3:uid="{74AAD3EC-67A3-4970-9239-60510F9ADEB4}" name="_x000a_Mars 2019 à mars 2021_x000a_Variation en pourcentage, avant la pandémie vs pendant la pandémie"/>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59563FD2-0ED6-4688-A1D0-D6565977F71A}" name="Table23" displayName="Table23" ref="A45:AO51" totalsRowShown="0" headerRowDxfId="1672" dataDxfId="1670" headerRowBorderDxfId="1671" tableBorderDxfId="1669" totalsRowBorderDxfId="1668" headerRowCellStyle="Sub_header_row" dataCellStyle="Percent">
  <tableColumns count="41">
    <tableColumn id="1" xr3:uid="{BBFC7A41-FE41-4DA8-8DC6-141ECBE9974A}" name="Groupes de services des chirurgiens spécialisés" dataDxfId="1667"/>
    <tableColumn id="2" xr3:uid="{921B68D8-CEA2-4417-B7BE-5A94CDA0D410}" name="_x000d__x000a__x000a_Janvier 2019_x000a_Nombre de services, avant la pandémie" dataDxfId="1666"/>
    <tableColumn id="3" xr3:uid="{77E5170C-DC62-4921-ADD9-168B6815DE2D}" name="_x000d__x000a__x000a_Février 2019_x000a_Nombre de services, avant la pandémie" dataDxfId="1665"/>
    <tableColumn id="4" xr3:uid="{0BE23581-92A5-4667-8BC8-DBC04393848B}" name="_x000d__x000a__x000a_Mars 2019_x000a_Nombre de services, avant la pandémie" dataDxfId="1664" dataCellStyle="Comma"/>
    <tableColumn id="5" xr3:uid="{0AE9E7B6-9466-4FCB-BB9C-A08DE139D591}" name="_x000d__x000a__x000a_Avril 2019 _x000a_Nombre de services, avant la pandémie" dataDxfId="1663" dataCellStyle="Comma"/>
    <tableColumn id="6" xr3:uid="{BDB0AC60-2E46-4DE7-9623-4F3D18471B41}" name="_x000d__x000a__x000a_Mai 2019 _x000a_Nombre de services, avant la pandémie" dataDxfId="1662" dataCellStyle="Comma"/>
    <tableColumn id="7" xr3:uid="{EBADB2C8-DFC9-4422-B231-4D3582BFF665}" name="_x000d__x000a__x000a_Juin 2019_x000a_Nombre de services, avant la pandémie" dataDxfId="1661" dataCellStyle="Comma"/>
    <tableColumn id="8" xr3:uid="{9E6A1929-6EB3-4FEA-B188-D00C36BB6E4C}" name="_x000d__x000a__x000a_Juillet 2019_x000a_Nombre de services, avant la pandémie" dataDxfId="1660" dataCellStyle="Comma"/>
    <tableColumn id="9" xr3:uid="{7C5163AB-A60D-40E8-8BE3-B86CFFE90D88}" name="_x000d__x000a__x000a_Août 2019_x000a_Nombre de services, avant la pandémie" dataDxfId="1659" dataCellStyle="Comma"/>
    <tableColumn id="10" xr3:uid="{D8C7798D-5870-4BFE-97EE-936F98485B44}" name="_x000d__x000a__x000a_Septembre 2019_x000a_Nombre de services, avant la pandémie" dataDxfId="1658" dataCellStyle="Comma"/>
    <tableColumn id="11" xr3:uid="{72CBB866-AEE4-4BE0-8DF8-9A056CE3939D}" name="_x000d__x000a__x000a_Octobre 2019_x000a_Nombre de services, avant la pandémie" dataDxfId="1657" dataCellStyle="Comma"/>
    <tableColumn id="12" xr3:uid="{C01B5831-1D79-4699-8682-A0B2B7651F07}" name="_x000d__x000a__x000a_Novembre 2019_x000a_Nombre de services, avant la pandémie" dataDxfId="1656" dataCellStyle="Comma"/>
    <tableColumn id="13" xr3:uid="{15AC45D3-06AF-4D92-92D5-D3A0EEA230FA}" name="_x000d__x000a__x000a_Décembre 2019_x000a_Nombre de services, avant la pandémie" dataDxfId="1655" dataCellStyle="Comma"/>
    <tableColumn id="14" xr3:uid="{4AF4B2C6-A041-4B14-8224-D5561CAF8006}" name="Janvier à _x000a_décembre 2019 (moyenne mensuelle)_x000a_Nombre de services, avant la pandémie" dataDxfId="1654" dataCellStyle="Comma"/>
    <tableColumn id="15" xr3:uid="{F8402CF8-E3D0-476D-9429-66F10374DB40}" name="_x000d__x000a__x000a_Mars 2020_x000a_Nombre de services, pendant la pandémie" dataDxfId="1653" dataCellStyle="Comma"/>
    <tableColumn id="16" xr3:uid="{B1E75C8D-363A-4DEA-9A79-46FCEF453C7C}" name="_x000d__x000a__x000a_Avril 2020_x000a_Nombre de services, pendant la pandémie" dataDxfId="1652" dataCellStyle="Comma"/>
    <tableColumn id="17" xr3:uid="{6E434A04-E600-4806-8990-3DC16955E54D}" name="_x000d__x000a__x000a_Mai 2020_x000a_Nombre de services, pendant la pandémie" dataDxfId="1651" dataCellStyle="Comma"/>
    <tableColumn id="18" xr3:uid="{BCFA26D8-3E12-46FF-A434-89F6159D261C}" name="_x000d__x000a__x000a_Juin 2020_x000a_Nombre de services, pendant la pandémie" dataDxfId="1650" dataCellStyle="Comma"/>
    <tableColumn id="19" xr3:uid="{DABA7AA4-1285-4CE9-B992-7F37B5CB1F58}" name="_x000d__x000a__x000a_Juillet 2020_x000a_Nombre de services, pendant la pandémie" dataDxfId="1649" dataCellStyle="Comma"/>
    <tableColumn id="20" xr3:uid="{65946A90-E0E1-4D48-8844-945735D48DD9}" name="_x000d__x000a__x000a_Août 2020 _x000a_Nombre de services, pendant la pandémie" dataDxfId="1648" dataCellStyle="Comma"/>
    <tableColumn id="21" xr3:uid="{05318EB8-AF4C-42B4-9193-4CDAC156F509}" name="_x000d__x000a__x000a_Septembre 2020_x000a_Nombre de services, pendant la pandémie" dataDxfId="1647" dataCellStyle="Comma"/>
    <tableColumn id="22" xr3:uid="{F69617CA-7701-46C8-9828-15CDC0504438}" name="_x000d__x000a__x000a_Octobre 2020_x000a_Nombre de services, pendant la pandémie" dataDxfId="1646" dataCellStyle="Comma"/>
    <tableColumn id="23" xr3:uid="{34D8461D-57E7-49E0-AE23-D39801A935AC}" name="_x000d__x000a__x000a_Novembre 2020_x000a_Nombre de services, pendant la pandémie" dataDxfId="1645" dataCellStyle="Comma"/>
    <tableColumn id="24" xr3:uid="{91453F6D-DFD4-4A50-A4A5-67400379AD97}" name="_x000d__x000a__x000a_Décembre 2020_x000a_Nombre de services, pendant la pandémie" dataDxfId="1644" dataCellStyle="Comma"/>
    <tableColumn id="25" xr3:uid="{2EC8E111-4487-4914-8BC6-8CBA0E316938}" name="_x000d__x000a__x000a_Janvier 2021_x000a_Nombre de services, pendant la pandémie" dataDxfId="1643" dataCellStyle="Comma"/>
    <tableColumn id="26" xr3:uid="{E01B572B-831D-40FC-B890-CBEA52A800B9}" name="_x000d__x000a__x000a_Février 2021_x000a_Nombre de services, pendant la pandémie" dataDxfId="1642" dataCellStyle="Comma"/>
    <tableColumn id="27" xr3:uid="{5F29C3B0-7544-4BB9-B5D2-6B622D8DB2B3}" name="_x000d__x000a__x000a_Mars 2021_x000a_Nombre de services, pendant la pandémie" dataDxfId="1641" dataCellStyle="Comma"/>
    <tableColumn id="28" xr3:uid="{92DC5D17-7D22-4B66-96E1-D70C3180625B}" name="_x000d__x000a_Mars 2020 à mars 2021 (moyenne mensuelle)_x000a_Nombre de services, pendant la pandémie" dataDxfId="1640"/>
    <tableColumn id="29" xr3:uid="{129C788F-8B80-4E29-B7DA-755136565E35}" name="_x000a_Mars 2019 à mars 2020_x000a_Variation en pourcentage, avant la pandémie vs pendant la pandémie" dataDxfId="1639" dataCellStyle="Percent"/>
    <tableColumn id="30" xr3:uid="{2460DEC7-F971-44C1-BAC6-576D8969884D}" name="_x000a_Avril 2019 à avril 2020_x000a_Variation en pourcentage, avant la pandémie vs pendant la pandémie" dataDxfId="1638" dataCellStyle="Percent"/>
    <tableColumn id="31" xr3:uid="{4FFE117D-225F-404E-B2E3-5D7B7580800B}" name="_x000a_Mai 2019 à mai 2020_x000a_Variation en pourcentage, avant la pandémie vs pendant la pandémie" dataDxfId="1637" dataCellStyle="Percent"/>
    <tableColumn id="32" xr3:uid="{4558E1A6-F816-4B03-ABA3-9740A32D4B50}" name="_x000a_Juin 2019 à juin 2020_x000a_Variation en pourcentage, avant la pandémie vs pendant la pandémie" dataDxfId="1636" dataCellStyle="Percent"/>
    <tableColumn id="33" xr3:uid="{D97B6500-C2DA-4245-A80E-3F60F349ECBD}" name="_x000a_Juillet 2019 à juillet 2020_x000a_Variation en pourcentage, avant la pandémie vs pendant la pandémie" dataDxfId="1635" dataCellStyle="Percent"/>
    <tableColumn id="34" xr3:uid="{5A331534-BD5C-49BA-981A-44CEF5E92FAC}" name="_x000a_Août 2019 à août 2020_x000a_Variation en pourcentage, avant la pandémie vs pendant la pandémie" dataDxfId="1634" dataCellStyle="Percent"/>
    <tableColumn id="35" xr3:uid="{5541F229-93C3-4188-A7FD-BF80DD659D96}" name="_x000a_Septembre 2019 à septembre 2020_x000a_Variation en pourcentage, avant la pandémie vs pendant la pandémie" dataDxfId="1633" dataCellStyle="Percent"/>
    <tableColumn id="36" xr3:uid="{0FE46CAD-09CA-425C-8119-E3192675CA34}" name="_x000a_Octobre 2019 à octobre 2020_x000a_Variation en pourcentage, avant la pandémie vs pendant la pandémie" dataDxfId="1632" dataCellStyle="Percent"/>
    <tableColumn id="37" xr3:uid="{D9708578-9278-40DE-A015-A6DE8DDACF84}" name="_x000a_Novembre 2019 à novembre 2020_x000a_Variation en pourcentage, avant la pandémie vs pendant la pandémie" dataDxfId="1631" dataCellStyle="Percent"/>
    <tableColumn id="38" xr3:uid="{DE9CBB78-491F-4EDD-A609-EA32156DAAE6}" name="_x000a_Décembre 2019 à décembre 2020_x000a_Variation en pourcentage, avant la pandémie vs pendant la pandémie" dataDxfId="1630" dataCellStyle="Percent"/>
    <tableColumn id="39" xr3:uid="{8CFA01F5-3D18-46D5-9E03-7DD0AC8E0168}" name="_x000a_Janvier 2019 à janvier 2021_x000a_Variation en pourcentage, avant la pandémie vs pendant la pandémie" dataDxfId="1629" dataCellStyle="Percent"/>
    <tableColumn id="40" xr3:uid="{9709F8A4-8F3C-45E1-BA4C-645F14A3DE8B}" name="_x000a_Février 2019 à février 2021_x000a_Variation en pourcentage, avant la pandémie vs pendant la pandémie" dataDxfId="1628" dataCellStyle="Percent"/>
    <tableColumn id="41" xr3:uid="{4DB0064E-35A3-4E8E-96BC-953E0CB9B51A}" name="_x000a_Mars 2019 à mars 2021_x000a_Variation en pourcentage, avant la pandémie vs pendant la pandémie" dataDxfId="1627" dataCellStyle="Percent"/>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5698972A-FE35-4317-9725-3E1B1F06A0BD}" name="Table24" displayName="Table24" ref="A65:AO70" totalsRowShown="0" headerRowDxfId="1626" dataDxfId="1624" headerRowBorderDxfId="1625" tableBorderDxfId="1623" headerRowCellStyle="Header_row" dataCellStyle="Percent">
  <tableColumns count="41">
    <tableColumn id="1" xr3:uid="{A38920A7-8A5F-46A7-81A0-89BB76398C40}" name="Groupe de services des médecins de famille" dataDxfId="1622"/>
    <tableColumn id="2" xr3:uid="{2DC44BA3-75FF-45DD-AC79-F5529E9FD6FD}" name="_x000d__x000a__x000a_Janvier 2019_x000a_Nombre de services, avant la pandémie" dataDxfId="1621"/>
    <tableColumn id="3" xr3:uid="{F9F46B12-8965-49F9-9294-485A4D9554F3}" name="_x000d__x000a__x000a_Février 2019_x000a_Nombre de services, avant la pandémie" dataDxfId="1620"/>
    <tableColumn id="4" xr3:uid="{E807899B-6800-4CA8-A091-78BCF20C8DEF}" name="_x000d__x000a__x000a_Mars 2019_x000a_Nombre de services, avant la pandémie" dataDxfId="1619" dataCellStyle="Comma"/>
    <tableColumn id="5" xr3:uid="{54000DB1-AD65-4789-AB02-2691C6B9676B}" name="_x000d__x000a__x000a_Avril 2019 _x000a_Nombre de services, avant la pandémie" dataDxfId="1618" dataCellStyle="Comma"/>
    <tableColumn id="6" xr3:uid="{0B359106-E1B5-4738-8CDA-DB0AEBC3CDEB}" name="_x000d__x000a__x000a_Mai 2019 _x000a_Nombre de services, avant la pandémie" dataDxfId="1617" dataCellStyle="Comma"/>
    <tableColumn id="7" xr3:uid="{385253BA-5478-47CE-98C1-01DDB8F9F21E}" name="_x000d__x000a__x000a_Juin 2019_x000a_Nombre de services, avant la pandémie" dataDxfId="1616" dataCellStyle="Comma"/>
    <tableColumn id="8" xr3:uid="{77182D19-39F5-40FE-9070-268AE8152F1B}" name="_x000d__x000a__x000a_Juillet 2019_x000a_Nombre de services, avant la pandémie" dataDxfId="1615" dataCellStyle="Comma"/>
    <tableColumn id="9" xr3:uid="{15011052-D4C2-47F5-8184-010694133365}" name="_x000d__x000a__x000a_Août 2019_x000a_Nombre de services, avant la pandémie" dataDxfId="1614" dataCellStyle="Comma"/>
    <tableColumn id="10" xr3:uid="{F74B0238-898E-4E2A-8F03-4073E99B8E4A}" name="_x000d__x000a__x000a_Septembre 2019_x000a_Nombre de services, avant la pandémie" dataDxfId="1613" dataCellStyle="Comma"/>
    <tableColumn id="11" xr3:uid="{BE22A2A2-34B0-473D-B40B-E1B086608561}" name="_x000d__x000a__x000a_Octobre 2019_x000a_Nombre de services, avant la pandémie" dataDxfId="1612" dataCellStyle="Comma"/>
    <tableColumn id="12" xr3:uid="{8F95B0D3-2C97-40B6-BCE7-28422B07D0E1}" name="_x000d__x000a__x000a_Novembre 2019_x000a_Nombre de services, avant la pandémie" dataDxfId="1611" dataCellStyle="Comma"/>
    <tableColumn id="13" xr3:uid="{862AD42C-5057-4020-9423-31844F064CCC}" name="_x000d__x000a__x000a_Décembre 2019_x000a_Nombre de services, avant la pandémie" dataDxfId="1610" dataCellStyle="Comma"/>
    <tableColumn id="14" xr3:uid="{84C87E7D-2301-432A-8CF8-97EC71A6C8C4}" name="Janvier à _x000a_décembre 2019 (moyenne mensuelle)_x000a_Nombre de services, avant la pandémie" dataDxfId="1609" dataCellStyle="Comma"/>
    <tableColumn id="15" xr3:uid="{21D83595-E036-4891-A596-31D89B99E80A}" name="_x000d__x000a__x000a_Mars 2020_x000a_Nombre de services, pendant la pandémie" dataDxfId="1608" dataCellStyle="Comma"/>
    <tableColumn id="16" xr3:uid="{F203F493-34F6-4E19-9F66-CE0FDFB3E167}" name="_x000d__x000a__x000a_Avril 2020_x000a_Nombre de services, pendant la pandémie" dataDxfId="1607" dataCellStyle="Comma"/>
    <tableColumn id="17" xr3:uid="{EA999C2F-2018-4044-9498-41283F1A81E5}" name="_x000d__x000a__x000a_Mai 2020_x000a_Nombre de services, pendant la pandémie" dataDxfId="1606" dataCellStyle="Comma"/>
    <tableColumn id="18" xr3:uid="{4D2426EF-C46D-42ED-9C43-3F99EC406C1D}" name="_x000d__x000a__x000a_Juin 2020_x000a_Nombre de services, pendant la pandémie" dataDxfId="1605" dataCellStyle="Comma"/>
    <tableColumn id="19" xr3:uid="{5A8A1B8F-69AD-448F-A409-CC01EF24AF05}" name="_x000d__x000a__x000a_Juillet 2020_x000a_Nombre de services, pendant la pandémie" dataDxfId="1604" dataCellStyle="Comma"/>
    <tableColumn id="20" xr3:uid="{1C621A12-7AAA-422D-801B-D48F5FCF6641}" name="_x000d__x000a__x000a_Août 2020 _x000a_Nombre de services, pendant la pandémie" dataDxfId="1603" dataCellStyle="Comma"/>
    <tableColumn id="21" xr3:uid="{FEA62FCD-D272-402B-B7EE-C8EFB830C12D}" name="_x000d__x000a__x000a_Septembre 2020_x000a_Nombre de services, pendant la pandémie" dataDxfId="1602" dataCellStyle="Comma"/>
    <tableColumn id="22" xr3:uid="{A5BCD961-735F-4378-9EAE-381E5A07DB75}" name="_x000d__x000a__x000a_Octobre 2020_x000a_Nombre de services, pendant la pandémie" dataDxfId="1601" dataCellStyle="Comma"/>
    <tableColumn id="23" xr3:uid="{7A97BEE9-CB01-4124-B8C5-528DC48A5B75}" name="_x000d__x000a__x000a_Novembre 2020_x000a_Nombre de services, pendant la pandémie" dataDxfId="1600" dataCellStyle="Comma"/>
    <tableColumn id="24" xr3:uid="{FD2C880E-E571-4A77-9D08-222FB2194F1D}" name="_x000d__x000a__x000a_Décembre 2020_x000a_Nombre de services, pendant la pandémie" dataDxfId="1599" dataCellStyle="Comma"/>
    <tableColumn id="25" xr3:uid="{4D8E15E5-1F73-4047-8F9E-EC5725D98FB6}" name="_x000d__x000a__x000a_Janvier 2021_x000a_Nombre de services, pendant la pandémie" dataDxfId="1598" dataCellStyle="Comma"/>
    <tableColumn id="26" xr3:uid="{690E4C0F-D3B8-4ACE-B092-2BB76C850D59}" name="_x000d__x000a__x000a_Février 2021_x000a_Nombre de services, pendant la pandémie" dataDxfId="1597" dataCellStyle="Comma"/>
    <tableColumn id="27" xr3:uid="{46CAA0FE-3438-49CC-8D3A-69EDCEA4D4C3}" name="_x000d__x000a__x000a_Mars 2021_x000a_Nombre de services, pendant la pandémie" dataDxfId="1596" dataCellStyle="Comma"/>
    <tableColumn id="28" xr3:uid="{D32E091F-C2A5-4A4C-B99C-73E571E14DEB}" name="_x000d__x000a_Mars 2020 à mars 2021 (moyenne mensuelle)_x000a_Nombre de services, pendant la pandémie" dataDxfId="1595" dataCellStyle="Percent"/>
    <tableColumn id="29" xr3:uid="{50775228-5F39-415A-ADFD-8671FEEA2686}" name="_x000a_Mars 2019 à mars 2020_x000a_Variation en pourcentage, avant la pandémie vs pendant la pandémie" dataDxfId="1594" dataCellStyle="Percent"/>
    <tableColumn id="30" xr3:uid="{93C097D0-CA3F-4D35-B602-F4E31D8F2F2F}" name="_x000a_Avril 2019 à avril 2020_x000a_Variation en pourcentage, avant la pandémie vs pendant la pandémie" dataDxfId="1593" dataCellStyle="Percent"/>
    <tableColumn id="31" xr3:uid="{D09540A7-1589-4192-BD8A-1DD5A12598C9}" name="_x000a_Mai 2019 à mai 2020_x000a_Variation en pourcentage, avant la pandémie vs pendant la pandémie" dataDxfId="1592" dataCellStyle="Percent"/>
    <tableColumn id="32" xr3:uid="{EE947443-4A59-4BE6-9143-47CF42C3DEAC}" name="_x000a_Juin 2019 à juin 2020_x000a_Variation en pourcentage, avant la pandémie vs pendant la pandémie" dataDxfId="1591" dataCellStyle="Percent"/>
    <tableColumn id="33" xr3:uid="{2CDBF9A9-B5A5-4E6F-92BC-83CAFD6394EC}" name="_x000a_Juillet 2019 à juillet 2020_x000a_Variation en pourcentage, avant la pandémie vs pendant la pandémie" dataDxfId="1590" dataCellStyle="Percent"/>
    <tableColumn id="34" xr3:uid="{D0C244BC-E4CD-429C-A284-894009A9075B}" name="_x000a_Août 2019 à août 2020_x000a_Variation en pourcentage, avant la pandémie vs pendant la pandémie" dataDxfId="1589" dataCellStyle="Percent"/>
    <tableColumn id="35" xr3:uid="{A56D1E6E-11BF-4231-BB6C-76125D060A82}" name="_x000a_Septembre 2019 à septembre 2020_x000a_Variation en pourcentage, avant la pandémie vs pendant la pandémie" dataDxfId="1588" dataCellStyle="Percent"/>
    <tableColumn id="36" xr3:uid="{C13E6A18-DA81-496F-A53A-FB8C4F0E2DBC}" name="_x000a_Octobre 2019 à octobre 2020_x000a_Variation en pourcentage, avant la pandémie vs pendant la pandémie" dataDxfId="1587" dataCellStyle="Percent"/>
    <tableColumn id="37" xr3:uid="{F48A5E91-BA03-42D5-8DBE-9773BB776AF2}" name="_x000a_Novembre 2019 à novembre 2020_x000a_Variation en pourcentage, avant la pandémie vs pendant la pandémie" dataDxfId="1586" dataCellStyle="Percent"/>
    <tableColumn id="38" xr3:uid="{F9C2965F-0500-4B52-8468-9614FE6D6D93}" name="_x000a_Décembre 2019 à décembre 2020_x000a_Variation en pourcentage, avant la pandémie vs pendant la pandémie" dataDxfId="1585" dataCellStyle="Percent"/>
    <tableColumn id="39" xr3:uid="{38347359-4D54-4CE4-8597-AE96CF01525C}" name="_x000a_Janvier 2019 à janvier 2021_x000a_Variation en pourcentage, avant la pandémie vs pendant la pandémie" dataDxfId="1584" dataCellStyle="Percent"/>
    <tableColumn id="40" xr3:uid="{CB476810-FFE2-4305-8D79-67741DA5BBCC}" name="_x000a_Février 2019 à février 2021_x000a_Variation en pourcentage, avant la pandémie vs pendant la pandémie" dataDxfId="1583" dataCellStyle="Percent"/>
    <tableColumn id="41" xr3:uid="{228CB4D7-8288-4392-8CC6-1B477226F8B9}" name="_x000a_Mars 2019 à mars 2021_x000a_Variation en pourcentage, avant la pandémie vs pendant la pandémie" dataDxfId="1582" dataCellStyle="Percent"/>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75DAF812-51A4-49D0-9D55-32D2EBA9E4E4}" name="Table25" displayName="Table25" ref="A84:AO89" totalsRowShown="0" headerRowDxfId="1581" dataDxfId="1579" headerRowBorderDxfId="1580" tableBorderDxfId="1578" totalsRowBorderDxfId="1577" headerRowCellStyle="Header_row" dataCellStyle="Percent">
  <tableColumns count="41">
    <tableColumn id="1" xr3:uid="{5C577304-27B5-4A27-B9A4-28971D232E4E}" name="Groupe de services des médecins de famille" dataDxfId="1576"/>
    <tableColumn id="2" xr3:uid="{A67E9A1C-B5A0-4186-AAD1-443F997858FE}" name="_x000d__x000a__x000a_Janvier 2019_x000a_Nombre de services, avant la pandémie" dataDxfId="1575"/>
    <tableColumn id="3" xr3:uid="{86ACBBD0-E92D-4F7F-BAE7-8C33C75A90A1}" name="_x000d__x000a__x000a_Février 2019_x000a_Nombre de services, avant la pandémie" dataDxfId="1574"/>
    <tableColumn id="4" xr3:uid="{78A09E23-0E4D-4A9D-B8C9-297D2D3E0D08}" name="_x000d__x000a__x000a_Mars 2019_x000a_Nombre de services, avant la pandémie" dataDxfId="1573" dataCellStyle="Comma"/>
    <tableColumn id="5" xr3:uid="{37A6FDB0-1CE3-4887-8315-860F8A0FE9AC}" name="_x000d__x000a__x000a_Avril 2019 _x000a_Nombre de services, avant la pandémie" dataDxfId="1572" dataCellStyle="Comma"/>
    <tableColumn id="6" xr3:uid="{B197EE14-1E10-4606-8A63-978055A300D9}" name="_x000d__x000a__x000a_Mai 2019 _x000a_Nombre de services, avant la pandémie" dataDxfId="1571" dataCellStyle="Comma"/>
    <tableColumn id="7" xr3:uid="{5B295DC5-4F31-473C-8492-6D3DF4865E1D}" name="_x000d__x000a__x000a_Juin 2019_x000a_Nombre de services, avant la pandémie" dataDxfId="1570" dataCellStyle="Comma"/>
    <tableColumn id="8" xr3:uid="{C8D63ECD-4689-4BB9-B8DD-4FCF8DBAF12C}" name="_x000d__x000a__x000a_Juillet 2019_x000a_Nombre de services, avant la pandémie" dataDxfId="1569" dataCellStyle="Comma"/>
    <tableColumn id="9" xr3:uid="{E303927F-4BE8-4B94-8D3F-9D511645CBAA}" name="_x000d__x000a__x000a_Août 2019_x000a_Nombre de services, avant la pandémie" dataDxfId="1568" dataCellStyle="Comma"/>
    <tableColumn id="10" xr3:uid="{D54B47CC-FE2E-4CBD-9D9B-B2D8AFEBECB6}" name="_x000d__x000a__x000a_Septembre 2019_x000a_Nombre de services, avant la pandémie" dataDxfId="1567" dataCellStyle="Comma"/>
    <tableColumn id="11" xr3:uid="{963B132A-4B3B-4C27-9649-11024917E6B1}" name="_x000d__x000a__x000a_Octobre 2019_x000a_Nombre de services, avant la pandémie" dataDxfId="1566" dataCellStyle="Comma"/>
    <tableColumn id="12" xr3:uid="{0D7608C9-B053-4AA6-885B-1111D518391E}" name="_x000d__x000a__x000a_Novembre 2019_x000a_Nombre de services, avant la pandémie" dataDxfId="1565" dataCellStyle="Comma"/>
    <tableColumn id="13" xr3:uid="{A0BA286B-C682-41F0-AC1E-8234D7F8FA48}" name="_x000d__x000a__x000a_Décembre 2019_x000a_Nombre de services, avant la pandémie" dataDxfId="1564" dataCellStyle="Comma"/>
    <tableColumn id="14" xr3:uid="{7A91D3AE-F44C-46B8-883B-DD4556A3D66E}" name="Janvier à _x000a_décembre 2019 (moyenne mensuelle)_x000a_Nombre de services, avant la pandémie" dataDxfId="1563" dataCellStyle="Comma"/>
    <tableColumn id="15" xr3:uid="{AD97AE46-038D-4129-940B-E2D1F496FEA7}" name="_x000d__x000a__x000a_Mars 2020_x000a_Nombre de services, pendant la pandémie" dataDxfId="1562" dataCellStyle="Comma"/>
    <tableColumn id="16" xr3:uid="{F34D7929-0972-48B7-A596-42B9F5424833}" name="_x000d__x000a__x000a_Avril 2020_x000a_Nombre de services, pendant la pandémie" dataDxfId="1561" dataCellStyle="Comma"/>
    <tableColumn id="17" xr3:uid="{8D6D6672-8A01-408D-8954-7B92D90FB67E}" name="_x000d__x000a__x000a_Mai 2020_x000a_Nombre de services, pendant la pandémie" dataDxfId="1560" dataCellStyle="Comma"/>
    <tableColumn id="18" xr3:uid="{114E5B8A-6B67-4BC2-88EB-BFA612BB0D88}" name="_x000d__x000a__x000a_Juin 2020_x000a_Nombre de services, pendant la pandémie" dataDxfId="1559" dataCellStyle="Comma"/>
    <tableColumn id="19" xr3:uid="{B797F13B-35DB-404A-9142-0C2C0DB3ABE9}" name="_x000d__x000a__x000a_Juillet 2020_x000a_Nombre de services, pendant la pandémie" dataDxfId="1558" dataCellStyle="Comma"/>
    <tableColumn id="20" xr3:uid="{75E7CB81-0867-4C8F-86E4-C15E1C387683}" name="_x000d__x000a__x000a_Août 2020 _x000a_Nombre de services, pendant la pandémie" dataDxfId="1557" dataCellStyle="Comma"/>
    <tableColumn id="21" xr3:uid="{4510DF04-38C3-4AD0-A9FC-592BF7B22BCE}" name="_x000d__x000a__x000a_Septembre 2020_x000a_Nombre de services, pendant la pandémie" dataDxfId="1556" dataCellStyle="Comma"/>
    <tableColumn id="22" xr3:uid="{B4C58BA1-F2F8-439C-9C4B-A74F6F0675FC}" name="_x000d__x000a__x000a_Octobre 2020_x000a_Nombre de services, pendant la pandémie" dataDxfId="1555" dataCellStyle="Comma"/>
    <tableColumn id="23" xr3:uid="{B872520D-BE5A-43C3-AD33-97663A235672}" name="_x000d__x000a__x000a_Novembre 2020_x000a_Nombre de services, pendant la pandémie" dataDxfId="1554" dataCellStyle="Comma"/>
    <tableColumn id="24" xr3:uid="{4F6FCD08-8026-4154-91A3-9AF23F3DD277}" name="_x000d__x000a__x000a_Décembre 2020_x000a_Nombre de services, pendant la pandémie" dataDxfId="1553" dataCellStyle="Comma"/>
    <tableColumn id="25" xr3:uid="{D995DAF5-E4A0-4E8D-A3C8-AFC979778605}" name="_x000d__x000a__x000a_Janvier 2021_x000a_Nombre de services, pendant la pandémie" dataDxfId="1552" dataCellStyle="Comma"/>
    <tableColumn id="26" xr3:uid="{C261DB40-9260-4F17-9B9D-A4454CFCC126}" name="_x000d__x000a__x000a_Février 2021_x000a_Nombre de services, pendant la pandémie" dataDxfId="1551" dataCellStyle="Comma"/>
    <tableColumn id="27" xr3:uid="{A66B918E-1856-4650-88E6-70DC8E2E4FD5}" name="_x000d__x000a__x000a_Mars 2021_x000a_Nombre de services, pendant la pandémie" dataDxfId="1550" dataCellStyle="Comma"/>
    <tableColumn id="28" xr3:uid="{FD6C4CC6-5553-417C-A72E-2E5E380850FD}" name="_x000d__x000a_Mars 2020 à mars 2021 (moyenne mensuelle)_x000a_Nombre de services, pendant la pandémie" dataDxfId="1549" dataCellStyle="Percent"/>
    <tableColumn id="29" xr3:uid="{F556F478-4157-467B-A54D-D92EC957E11F}" name="_x000a_Mars 2019 à mars 2020_x000a_Variation en pourcentage, avant la pandémie vs pendant la pandémie" dataDxfId="1548" dataCellStyle="Percent"/>
    <tableColumn id="30" xr3:uid="{40C1D351-9C4C-4CB6-A162-7228903E1A68}" name="_x000a_Avril 2019 à avril 2020_x000a_Variation en pourcentage, avant la pandémie vs pendant la pandémie" dataDxfId="1547" dataCellStyle="Percent"/>
    <tableColumn id="31" xr3:uid="{C568A5B1-530F-44F2-BE1A-5519A3CC7EF9}" name="_x000a_Mai 2019 à mai 2020_x000a_Variation en pourcentage, avant la pandémie vs pendant la pandémie" dataDxfId="1546" dataCellStyle="Percent"/>
    <tableColumn id="32" xr3:uid="{3D6CB661-7344-446A-AEBB-DCDBD75870AE}" name="_x000a_Juin 2019 à juin 2020_x000a_Variation en pourcentage, avant la pandémie vs pendant la pandémie" dataDxfId="1545" dataCellStyle="Percent"/>
    <tableColumn id="33" xr3:uid="{3C61C6BB-04F6-4BCD-A3E7-FC8EA25895FF}" name="_x000a_Juillet 2019 à juillet 2020_x000a_Variation en pourcentage, avant la pandémie vs pendant la pandémie" dataDxfId="1544" dataCellStyle="Percent"/>
    <tableColumn id="34" xr3:uid="{54A12AE3-E83A-4AF2-9FCB-6D6F267E94B3}" name="_x000a_Août 2019 à août 2020_x000a_Variation en pourcentage, avant la pandémie vs pendant la pandémie" dataDxfId="1543" dataCellStyle="Percent"/>
    <tableColumn id="35" xr3:uid="{DE436BA3-7F8A-4D9B-9AB4-4047A2AD63DF}" name="_x000a_Septembre 2019 à septembre 2020_x000a_Variation en pourcentage, avant la pandémie vs pendant la pandémie" dataDxfId="1542" dataCellStyle="Percent"/>
    <tableColumn id="36" xr3:uid="{4E85A937-9CD6-4E76-9177-7D06A3FE57AF}" name="_x000a_Octobre 2019 à octobre 2020_x000a_Variation en pourcentage, avant la pandémie vs pendant la pandémie" dataDxfId="1541" dataCellStyle="Percent"/>
    <tableColumn id="37" xr3:uid="{C0FBCA8B-5F24-4A51-81CB-A42EC68985A4}" name="_x000a_Novembre 2019 à novembre 2020_x000a_Variation en pourcentage, avant la pandémie vs pendant la pandémie" dataDxfId="1540" dataCellStyle="Percent"/>
    <tableColumn id="38" xr3:uid="{808B5B40-F6E4-48D2-8628-259C55471901}" name="_x000a_Décembre 2019 à décembre 2020_x000a_Variation en pourcentage, avant la pandémie vs pendant la pandémie" dataDxfId="1539" dataCellStyle="Percent"/>
    <tableColumn id="39" xr3:uid="{D26EF66B-DB6B-47CB-96F9-1BD23A075B1D}" name="_x000a_Janvier 2019 à janvier 2021_x000a_Variation en pourcentage, avant la pandémie vs pendant la pandémie" dataDxfId="1538" dataCellStyle="Percent"/>
    <tableColumn id="40" xr3:uid="{2AC81A7A-3375-4658-BC2C-A2B290B6792F}" name="_x000a_Février 2019 à février 2021_x000a_Variation en pourcentage, avant la pandémie vs pendant la pandémie" dataDxfId="1537" dataCellStyle="Percent"/>
    <tableColumn id="41" xr3:uid="{2F38EBE3-D68F-4D58-8624-8C897BDFD6EB}" name="_x000a_Mars 2019 à mars 2021_x000a_Variation en pourcentage, avant la pandémie vs pendant la pandémie" dataDxfId="1536" dataCellStyle="Percent"/>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17F83137-200F-4845-A308-E71C6DC10800}" name="Table26" displayName="Table26" ref="A103:AO108" totalsRowShown="0" headerRowDxfId="1535" dataDxfId="1533" headerRowBorderDxfId="1534" tableBorderDxfId="1532" totalsRowBorderDxfId="1531" headerRowCellStyle="Header_row" dataCellStyle="Percent">
  <tableColumns count="41">
    <tableColumn id="1" xr3:uid="{72C860AB-D0D8-46EC-A3E4-83AB596F0741}" name="Groupe de services des médecins de famille" dataDxfId="1530"/>
    <tableColumn id="2" xr3:uid="{02E1E3DF-267F-49D7-B644-001946AF8BBD}" name="_x000d__x000a__x000a_Janvier 2019_x000a_Nombre de services, avant la pandémie" dataDxfId="1529"/>
    <tableColumn id="3" xr3:uid="{363C54C5-BE5A-4579-B646-E5EAE2DC766C}" name="_x000d__x000a__x000a_Février 2019_x000a_Nombre de services, avant la pandémie" dataDxfId="1528"/>
    <tableColumn id="4" xr3:uid="{D3BDB60F-1831-46D4-B9E5-181700F7869E}" name="_x000d__x000a__x000a_Mars 2019_x000a_Nombre de services, avant la pandémie" dataDxfId="1527" dataCellStyle="Comma"/>
    <tableColumn id="5" xr3:uid="{994AED95-6877-4575-AC37-BB26244DC333}" name="_x000d__x000a__x000a_Avril 2019 _x000a_Nombre de services, avant la pandémie" dataDxfId="1526" dataCellStyle="Comma"/>
    <tableColumn id="6" xr3:uid="{6E5404EC-07B9-44A3-983F-A7FAB7B15B80}" name="_x000d__x000a__x000a_Mai 2019 _x000a_Nombre de services, avant la pandémie" dataDxfId="1525" dataCellStyle="Comma"/>
    <tableColumn id="7" xr3:uid="{48CB43E8-DD11-4BF4-B5CB-9CB5542B7572}" name="_x000d__x000a__x000a_Juin 2019_x000a_Nombre de services, avant la pandémie" dataDxfId="1524" dataCellStyle="Comma"/>
    <tableColumn id="8" xr3:uid="{C975E511-D9FB-4224-8B82-5575331D2526}" name="_x000d__x000a__x000a_Juillet 2019_x000a_Nombre de services, avant la pandémie" dataDxfId="1523" dataCellStyle="Comma"/>
    <tableColumn id="9" xr3:uid="{30E90E32-BB4A-417D-A82E-7C03C40AE7AD}" name="_x000d__x000a__x000a_Août 2019_x000a_Nombre de services, avant la pandémie" dataDxfId="1522" dataCellStyle="Comma"/>
    <tableColumn id="10" xr3:uid="{2966CCD2-FB14-49D2-B0FF-73FF7C34AE21}" name="_x000d__x000a__x000a_Septembre 2019_x000a_Nombre de services, avant la pandémie" dataDxfId="1521" dataCellStyle="Comma"/>
    <tableColumn id="11" xr3:uid="{C9F18645-0E34-44AF-892D-D78B5B5C98FB}" name="_x000d__x000a__x000a_Octobre 2019_x000a_Nombre de services, avant la pandémie" dataDxfId="1520" dataCellStyle="Comma"/>
    <tableColumn id="12" xr3:uid="{658636DC-50D8-45EF-AAB7-B3E05A9254EA}" name="_x000d__x000a__x000a_Novembre 2019_x000a_Nombre de services, avant la pandémie" dataDxfId="1519" dataCellStyle="Comma"/>
    <tableColumn id="13" xr3:uid="{97102022-440F-43A4-B2CD-18C908A86BE5}" name="_x000d__x000a__x000a_Décembre 2019_x000a_Nombre de services, avant la pandémie" dataDxfId="1518" dataCellStyle="Comma"/>
    <tableColumn id="14" xr3:uid="{0B42C106-0605-48B6-A0D2-E96C7A198741}" name="Janvier à _x000a_décembre 2019 (moyenne mensuelle)_x000a_Nombre de services, avant la pandémie" dataDxfId="1517" dataCellStyle="Comma"/>
    <tableColumn id="15" xr3:uid="{0F05FBED-D379-43AB-B544-475598212105}" name="_x000d__x000a__x000a_Mars 2020_x000a_Nombre de services, pendant la pandémie" dataDxfId="1516" dataCellStyle="Comma"/>
    <tableColumn id="16" xr3:uid="{C8D9BD02-82C5-4275-BFA2-2ABD5A6157FE}" name="_x000d__x000a__x000a_Avril 2020_x000a_Nombre de services, pendant la pandémie" dataDxfId="1515" dataCellStyle="Comma"/>
    <tableColumn id="17" xr3:uid="{7DF43C38-61EC-46A9-9F86-E34D1B2E3990}" name="_x000d__x000a__x000a_Mai 2020_x000a_Nombre de services, pendant la pandémie" dataDxfId="1514" dataCellStyle="Comma"/>
    <tableColumn id="18" xr3:uid="{74F8A5D5-D178-4E2C-96C3-4A2C6989084C}" name="_x000d__x000a__x000a_Juin 2020_x000a_Nombre de services, pendant la pandémie" dataDxfId="1513" dataCellStyle="Comma"/>
    <tableColumn id="19" xr3:uid="{D4B16404-9678-4B18-A3BD-4D6FCA32D361}" name="_x000d__x000a__x000a_Juillet 2020_x000a_Nombre de services, pendant la pandémie" dataDxfId="1512" dataCellStyle="Comma"/>
    <tableColumn id="20" xr3:uid="{0D1743DD-3AF3-46A6-AFFA-ED731C3AAC5A}" name="_x000d__x000a__x000a_Août 2020 _x000a_Nombre de services, pendant la pandémie" dataDxfId="1511" dataCellStyle="Comma"/>
    <tableColumn id="21" xr3:uid="{353540C0-9D8B-4E2B-9F23-9C429BE2506C}" name="_x000d__x000a__x000a_Septembre 2020_x000a_Nombre de services, pendant la pandémie" dataDxfId="1510" dataCellStyle="Comma"/>
    <tableColumn id="22" xr3:uid="{274BEB55-9B81-4C02-A82F-112211A9A98A}" name="_x000d__x000a__x000a_Octobre 2020_x000a_Nombre de services, pendant la pandémie" dataDxfId="1509" dataCellStyle="Comma"/>
    <tableColumn id="23" xr3:uid="{F756C1F4-A37C-4A34-A619-EF7A18BF2F66}" name="_x000d__x000a__x000a_Novembre 2020_x000a_Nombre de services, pendant la pandémie" dataDxfId="1508" dataCellStyle="Comma"/>
    <tableColumn id="24" xr3:uid="{1B5FE528-B8EC-49B4-B215-9BF70F2F562E}" name="_x000d__x000a__x000a_Décembre 2020_x000a_Nombre de services, pendant la pandémie" dataDxfId="1507" dataCellStyle="Comma"/>
    <tableColumn id="25" xr3:uid="{27972338-F29C-44F8-AC39-8697F5445AEA}" name="_x000d__x000a__x000a_Janvier 2021_x000a_Nombre de services, pendant la pandémie" dataDxfId="1506" dataCellStyle="Comma"/>
    <tableColumn id="26" xr3:uid="{A137B95C-BB6A-477D-86CD-476F646B1C7F}" name="_x000d__x000a__x000a_Février 2021_x000a_Nombre de services, pendant la pandémie" dataDxfId="1505" dataCellStyle="Comma"/>
    <tableColumn id="27" xr3:uid="{96439830-0E4F-451A-93D4-1D1AF8FE3D9D}" name="_x000d__x000a__x000a_Mars 2021_x000a_Nombre de services, pendant la pandémie" dataDxfId="1504" dataCellStyle="Comma"/>
    <tableColumn id="28" xr3:uid="{D8176D51-B302-4736-A406-0E64C8B4CBBB}" name="_x000d__x000a_Mars 2020 à mars 2021 (moyenne mensuelle)_x000a_Nombre de services, pendant la pandémie" dataDxfId="1503" dataCellStyle="Percent"/>
    <tableColumn id="29" xr3:uid="{FFF92B9E-1DC9-4422-81F6-9C7286CDBC19}" name="_x000a_Mars 2019 à mars 2020_x000a_Variation en pourcentage, avant la pandémie vs pendant la pandémie" dataDxfId="1502" dataCellStyle="Percent"/>
    <tableColumn id="30" xr3:uid="{546C6676-199F-47D5-BCC4-E9C874B99B8B}" name="_x000a_Avril 2019 à avril 2020_x000a_Variation en pourcentage, avant la pandémie vs pendant la pandémie" dataDxfId="1501" dataCellStyle="Percent"/>
    <tableColumn id="31" xr3:uid="{E5C531FA-EF1F-4A84-BDFD-C173317CD703}" name="_x000a_Mai 2019 à mai 2020_x000a_Variation en pourcentage, avant la pandémie vs pendant la pandémie" dataDxfId="1500" dataCellStyle="Percent"/>
    <tableColumn id="32" xr3:uid="{60647FC4-5B3C-4D50-B7BE-84197CB41375}" name="_x000a_Juin 2019 à juin 2020_x000a_Variation en pourcentage, avant la pandémie vs pendant la pandémie" dataDxfId="1499" dataCellStyle="Percent"/>
    <tableColumn id="33" xr3:uid="{FEEA7394-F525-48E5-8943-B97BE940A354}" name="_x000a_Juillet 2019 à juillet 2020_x000a_Variation en pourcentage, avant la pandémie vs pendant la pandémie" dataDxfId="1498" dataCellStyle="Percent"/>
    <tableColumn id="34" xr3:uid="{8D9280E3-9231-4C95-BC1F-63FD0BFAB7B4}" name="_x000a_Août 2019 à août 2020_x000a_Variation en pourcentage, avant la pandémie vs pendant la pandémie" dataDxfId="1497" dataCellStyle="Percent"/>
    <tableColumn id="35" xr3:uid="{C2B66BA5-202F-4B35-B188-9AE747A3B1A2}" name="_x000a_Septembre 2019 à septembre 2020_x000a_Variation en pourcentage, avant la pandémie vs pendant la pandémie" dataDxfId="1496" dataCellStyle="Percent"/>
    <tableColumn id="36" xr3:uid="{6B9F6E9D-0B9D-4319-BE14-8027366F697F}" name="_x000a_Octobre 2019 à octobre 2020_x000a_Variation en pourcentage, avant la pandémie vs pendant la pandémie" dataDxfId="1495" dataCellStyle="Percent"/>
    <tableColumn id="37" xr3:uid="{B420248B-090C-4AB1-8E67-7DFAD76CD6F9}" name="_x000a_Novembre 2019 à novembre 2020_x000a_Variation en pourcentage, avant la pandémie vs pendant la pandémie" dataDxfId="1494" dataCellStyle="Percent"/>
    <tableColumn id="38" xr3:uid="{A478D9DC-C426-412A-AA34-E8455AAB2BA6}" name="_x000a_Décembre 2019 à décembre 2020_x000a_Variation en pourcentage, avant la pandémie vs pendant la pandémie" dataDxfId="1493" dataCellStyle="Percent"/>
    <tableColumn id="39" xr3:uid="{37FD7C89-15AE-4C0E-99D6-EAD7515094B4}" name="_x000a_Janvier 2019 à janvier 2021_x000a_Variation en pourcentage, avant la pandémie vs pendant la pandémie" dataDxfId="1492" dataCellStyle="Percent"/>
    <tableColumn id="40" xr3:uid="{B27C201F-BF2B-41DC-8DF8-6EFC480D3A0B}" name="_x000a_Février 2019 à février 2021_x000a_Variation en pourcentage, avant la pandémie vs pendant la pandémie" dataDxfId="1491" dataCellStyle="Percent"/>
    <tableColumn id="41" xr3:uid="{FE473CDF-AC64-47A2-8C8D-003CE9B467FC}" name="_x000a_Mars 2019 à mars 2021_x000a_Variation en pourcentage, avant la pandémie vs pendant la pandémie" dataDxfId="1490" dataCellStyle="Percent"/>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400C8B0B-8C2D-4D5D-AB7A-AB6AAC8DBBF9}" name="Table27" displayName="Table27" ref="A122:AO127" totalsRowShown="0" headerRowDxfId="1489" dataDxfId="1487" headerRowBorderDxfId="1488" tableBorderDxfId="1486" totalsRowBorderDxfId="1485" headerRowCellStyle="Header_row" dataCellStyle="Percent">
  <tableColumns count="41">
    <tableColumn id="1" xr3:uid="{5C3C51D1-9C32-4095-9482-622DF1603B54}" name="Groupe de services des médecins de famille" dataDxfId="1484"/>
    <tableColumn id="2" xr3:uid="{063C9536-1A97-44A0-904E-0D0124A3D0BA}" name="_x000d__x000a__x000a_Janvier 2019_x000a_Nombre de services, avant la pandémie" dataDxfId="1483"/>
    <tableColumn id="3" xr3:uid="{C4547F27-03E1-4806-A7F9-F32F4E696261}" name="_x000d__x000a__x000a_Février 2019_x000a_Nombre de services, avant la pandémie" dataDxfId="1482"/>
    <tableColumn id="4" xr3:uid="{BC366F68-64B4-4504-9F81-767417D8F0F0}" name="_x000d__x000a__x000a_Mars 2019_x000a_Nombre de services, avant la pandémie" dataDxfId="1481" dataCellStyle="Comma"/>
    <tableColumn id="5" xr3:uid="{FF315977-C905-4FA4-B70E-61D05C0B4636}" name="_x000d__x000a__x000a_Avril 2019 _x000a_Nombre de services, avant la pandémie" dataDxfId="1480" dataCellStyle="Comma"/>
    <tableColumn id="6" xr3:uid="{E63A96FC-11B6-4D61-BC78-9753E8BDBE80}" name="_x000d__x000a__x000a_Mai 2019 _x000a_Nombre de services, avant la pandémie" dataDxfId="1479" dataCellStyle="Comma"/>
    <tableColumn id="7" xr3:uid="{525B9B92-E360-4AAD-911F-4C2FB90B30C8}" name="_x000d__x000a__x000a_Juin 2019_x000a_Nombre de services, avant la pandémie" dataDxfId="1478" dataCellStyle="Comma"/>
    <tableColumn id="8" xr3:uid="{B9A506C3-698B-419D-8AD2-D4382780EC2E}" name="_x000d__x000a__x000a_Juillet 2019_x000a_Nombre de services, avant la pandémie" dataDxfId="1477" dataCellStyle="Comma"/>
    <tableColumn id="9" xr3:uid="{B67907AD-0528-4477-AF12-5B18A30AA2BA}" name="_x000d__x000a__x000a_Août 2019_x000a_Nombre de services, avant la pandémie" dataDxfId="1476" dataCellStyle="Comma"/>
    <tableColumn id="10" xr3:uid="{3C07F668-2647-4CF0-9483-96CFE9B71A2D}" name="_x000d__x000a__x000a_Septembre 2019_x000a_Nombre de services, avant la pandémie" dataDxfId="1475" dataCellStyle="Comma"/>
    <tableColumn id="11" xr3:uid="{33FB1643-A52A-4FCF-8C9C-DC2C843B0C0B}" name="_x000d__x000a__x000a_Octobre 2019_x000a_Nombre de services, avant la pandémie" dataDxfId="1474" dataCellStyle="Comma"/>
    <tableColumn id="12" xr3:uid="{A3584FC8-5A8A-4EF0-9A76-67B3E7DD5057}" name="_x000d__x000a__x000a_Novembre 2019_x000a_Nombre de services, avant la pandémie" dataDxfId="1473" dataCellStyle="Comma"/>
    <tableColumn id="13" xr3:uid="{41683E4A-6BEB-46DF-8E58-34B41BAD600A}" name="_x000d__x000a__x000a_Décembre 2019_x000a_Nombre de services, avant la pandémie" dataDxfId="1472" dataCellStyle="Comma"/>
    <tableColumn id="14" xr3:uid="{10D9AB0D-74A0-4F87-81A8-1CF4184DDF46}" name="Janvier à _x000a_décembre 2019 (moyenne mensuelle)_x000a_Nombre de services, avant la pandémie" dataDxfId="1471" dataCellStyle="Comma"/>
    <tableColumn id="15" xr3:uid="{9DCFA1AF-657E-4B52-84D5-2E09B1C6A45A}" name="_x000d__x000a__x000a_Mars 2020_x000a_Nombre de services, pendant la pandémie" dataDxfId="1470" dataCellStyle="Comma"/>
    <tableColumn id="16" xr3:uid="{65E6F79C-3CF7-4FFD-8295-F637E9FF59C0}" name="_x000d__x000a__x000a_Avril 2020_x000a_Nombre de services, pendant la pandémie" dataDxfId="1469" dataCellStyle="Comma"/>
    <tableColumn id="17" xr3:uid="{6E84897D-46B0-4DA7-8EAE-9663274E0BA0}" name="_x000d__x000a__x000a_Mai 2020_x000a_Nombre de services, pendant la pandémie" dataDxfId="1468" dataCellStyle="Comma"/>
    <tableColumn id="18" xr3:uid="{51620F31-B430-4D06-8DEC-7511F516010B}" name="_x000d__x000a__x000a_Juin 2020_x000a_Nombre de services, pendant la pandémie" dataDxfId="1467" dataCellStyle="Comma"/>
    <tableColumn id="19" xr3:uid="{ADF86F6D-24D3-473D-B4C9-3D82878F7D29}" name="_x000d__x000a__x000a_Juillet 2020_x000a_Nombre de services, pendant la pandémie" dataDxfId="1466" dataCellStyle="Comma"/>
    <tableColumn id="20" xr3:uid="{4624B745-CEF0-4314-858F-A0A8498DBD23}" name="_x000d__x000a__x000a_Août 2020 _x000a_Nombre de services, pendant la pandémie" dataDxfId="1465" dataCellStyle="Comma"/>
    <tableColumn id="21" xr3:uid="{DD352955-A9B1-4FA4-9AAC-A07CA39992F5}" name="_x000d__x000a__x000a_Septembre 2020_x000a_Nombre de services, pendant la pandémie" dataDxfId="1464" dataCellStyle="Comma"/>
    <tableColumn id="22" xr3:uid="{3A6C4F43-4673-4816-A8AE-E5AEC4A1A7CE}" name="_x000d__x000a__x000a_Octobre 2020_x000a_Nombre de services, pendant la pandémie" dataDxfId="1463" dataCellStyle="Comma"/>
    <tableColumn id="23" xr3:uid="{295A27C7-3F9C-4012-B189-7B4E11AA9DBE}" name="_x000d__x000a__x000a_Novembre 2020_x000a_Nombre de services, pendant la pandémie" dataDxfId="1462" dataCellStyle="Comma"/>
    <tableColumn id="24" xr3:uid="{1D35F1E9-D6C7-4F44-8122-9F8AFA17B76A}" name="_x000d__x000a__x000a_Décembre 2020_x000a_Nombre de services, pendant la pandémie" dataDxfId="1461" dataCellStyle="Comma"/>
    <tableColumn id="25" xr3:uid="{971F617B-3614-49B7-B92C-8EF284BFFF12}" name="_x000d__x000a__x000a_Janvier 2021_x000a_Nombre de services, pendant la pandémie" dataDxfId="1460" dataCellStyle="Comma"/>
    <tableColumn id="26" xr3:uid="{F9149174-65E3-40E7-B6FD-CE4688443B6A}" name="_x000d__x000a__x000a_Février 2021_x000a_Nombre de services, pendant la pandémie" dataDxfId="1459" dataCellStyle="Comma"/>
    <tableColumn id="27" xr3:uid="{CA447ABD-8EC4-4F77-BE08-BA1395F3B3C8}" name="_x000d__x000a__x000a_Mars 2021_x000a_Nombre de services, pendant la pandémie" dataDxfId="1458" dataCellStyle="Comma"/>
    <tableColumn id="28" xr3:uid="{72C33421-B41C-4C94-9FA7-C73C05F15C50}" name="_x000d__x000a_Mars 2020 à mars 2021 (moyenne mensuelle)_x000a_Nombre de services, pendant la pandémie" dataDxfId="1457" dataCellStyle="Percent"/>
    <tableColumn id="29" xr3:uid="{BB1E9964-0381-48F2-9637-6B26C96FA810}" name="_x000a_Mars 2019 à mars 2020_x000a_Variation en pourcentage, avant la pandémie vs pendant la pandémie" dataDxfId="1456" dataCellStyle="Percent"/>
    <tableColumn id="30" xr3:uid="{3D31FF27-4583-401D-B266-85219AF6EE11}" name="_x000a_Avril 2019 à avril 2020_x000a_Variation en pourcentage, avant la pandémie vs pendant la pandémie" dataDxfId="1455" dataCellStyle="Percent"/>
    <tableColumn id="31" xr3:uid="{88248336-A987-4835-9B14-1FE12E34FCE9}" name="_x000a_Mai 2019 à mai 2020_x000a_Variation en pourcentage, avant la pandémie vs pendant la pandémie" dataDxfId="1454" dataCellStyle="Percent"/>
    <tableColumn id="32" xr3:uid="{59231FFC-DA38-47B4-814F-8598C31CEB03}" name="_x000a_Juin 2019 à juin 2020_x000a_Variation en pourcentage, avant la pandémie vs pendant la pandémie" dataDxfId="1453" dataCellStyle="Percent"/>
    <tableColumn id="33" xr3:uid="{7169B3FE-DE17-411A-8EF7-0AD342C45E69}" name="_x000a_Juillet 2019 à juillet 2020_x000a_Variation en pourcentage, avant la pandémie vs pendant la pandémie" dataDxfId="1452" dataCellStyle="Percent"/>
    <tableColumn id="34" xr3:uid="{BE50BAF0-E07B-4268-B6FB-9F1F67632332}" name="_x000a_Août 2019 à août 2020_x000a_Variation en pourcentage, avant la pandémie vs pendant la pandémie" dataDxfId="1451" dataCellStyle="Percent"/>
    <tableColumn id="35" xr3:uid="{3BCBEC1F-8C55-415E-87F3-D3FDD285A270}" name="_x000a_Septembre 2019 à septembre 2020_x000a_Variation en pourcentage, avant la pandémie vs pendant la pandémie" dataDxfId="1450" dataCellStyle="Percent"/>
    <tableColumn id="36" xr3:uid="{46D7BFBE-5EA2-4EDD-A753-04F3ED364863}" name="_x000a_Octobre 2019 à octobre 2020_x000a_Variation en pourcentage, avant la pandémie vs pendant la pandémie" dataDxfId="1449" dataCellStyle="Percent"/>
    <tableColumn id="37" xr3:uid="{9EB2A8B5-1D28-4523-BAF8-CA53E9B48D1F}" name="_x000a_Novembre 2019 à novembre 2020_x000a_Variation en pourcentage, avant la pandémie vs pendant la pandémie" dataDxfId="1448" dataCellStyle="Percent"/>
    <tableColumn id="38" xr3:uid="{8CA52E51-2193-43DB-A37E-E5DFA01A7C37}" name="_x000a_Décembre 2019 à décembre 2020_x000a_Variation en pourcentage, avant la pandémie vs pendant la pandémie" dataDxfId="1447" dataCellStyle="Percent"/>
    <tableColumn id="39" xr3:uid="{192AC57B-89E8-4D67-8991-51D1CD4C641F}" name="_x000a_Janvier 2019 à janvier 2021_x000a_Variation en pourcentage, avant la pandémie vs pendant la pandémie" dataDxfId="1446" dataCellStyle="Percent"/>
    <tableColumn id="40" xr3:uid="{502B7E80-DC69-4792-AD6A-AB716086C2B5}" name="_x000a_Février 2019 à février 2021_x000a_Variation en pourcentage, avant la pandémie vs pendant la pandémie" dataDxfId="1445" dataCellStyle="Percent"/>
    <tableColumn id="41" xr3:uid="{4B4B47FE-ED54-454C-8085-0D5E04F07D60}" name="_x000a_Mars 2019 à mars 2021_x000a_Variation en pourcentage, avant la pandémie vs pendant la pandémie" dataDxfId="1444" dataCellStyle="Percent"/>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14BF647B-5E4F-4F8D-B45F-A35FB165BB8B}" name="Table28" displayName="Table28" ref="A141:AO146" totalsRowShown="0" headerRowDxfId="1443" dataDxfId="1441" headerRowBorderDxfId="1442" tableBorderDxfId="1440" totalsRowBorderDxfId="1439" headerRowCellStyle="Header_row" dataCellStyle="Percent">
  <tableColumns count="41">
    <tableColumn id="1" xr3:uid="{98B522BB-E87B-49E4-808F-F396CA7CDACF}" name="Groupe de services des médecins de famille" dataDxfId="1438"/>
    <tableColumn id="2" xr3:uid="{EF5191B8-D416-424C-9C0F-D0CD19C5A9A2}" name="_x000d__x000a__x000a_Janvier 2019_x000a_Nombre de services, avant la pandémie" dataDxfId="1437"/>
    <tableColumn id="3" xr3:uid="{28255DF0-812A-4E11-9B8F-116698EF3049}" name="_x000d__x000a__x000a_Février 2019_x000a_Nombre de services, avant la pandémie" dataDxfId="1436"/>
    <tableColumn id="4" xr3:uid="{9740431A-6A0F-4AA9-B780-3375409DC220}" name="_x000d__x000a__x000a_Mars 2019_x000a_Nombre de services, avant la pandémie" dataDxfId="1435" dataCellStyle="Comma"/>
    <tableColumn id="5" xr3:uid="{E5E61C43-90B9-42FE-A73E-18D661863462}" name="_x000d__x000a__x000a_Avril 2019 _x000a_Nombre de services, avant la pandémie" dataDxfId="1434" dataCellStyle="Comma"/>
    <tableColumn id="6" xr3:uid="{982940FF-B200-4DAB-820C-2CC004A16D3F}" name="_x000d__x000a__x000a_Mai 2019 _x000a_Nombre de services, avant la pandémie" dataDxfId="1433" dataCellStyle="Comma"/>
    <tableColumn id="7" xr3:uid="{9B773AF9-18D3-42C6-BD5B-361A26A9FE57}" name="_x000d__x000a__x000a_Juin 2019_x000a_Nombre de services, avant la pandémie" dataDxfId="1432" dataCellStyle="Comma"/>
    <tableColumn id="8" xr3:uid="{186F8DA8-D35C-4015-B815-D1A2244E13B3}" name="_x000d__x000a__x000a_Juillet 2019_x000a_Nombre de services, avant la pandémie" dataDxfId="1431" dataCellStyle="Comma"/>
    <tableColumn id="9" xr3:uid="{C5A819FE-EFA5-475B-891C-877657E131E2}" name="_x000d__x000a__x000a_Août 2019_x000a_Nombre de services, avant la pandémie" dataDxfId="1430" dataCellStyle="Comma"/>
    <tableColumn id="10" xr3:uid="{D51CAF98-66CB-41A2-AAA1-A5794DB14C92}" name="_x000d__x000a__x000a_Septembre 2019_x000a_Nombre de services, avant la pandémie" dataDxfId="1429" dataCellStyle="Comma"/>
    <tableColumn id="11" xr3:uid="{F32B396C-31D2-40E6-8FA6-3F04A1083C90}" name="_x000d__x000a__x000a_Octobre 2019_x000a_Nombre de services, avant la pandémie" dataDxfId="1428" dataCellStyle="Comma"/>
    <tableColumn id="12" xr3:uid="{43223FAC-0F5E-4BE3-A792-DB815317B7D2}" name="_x000d__x000a__x000a_Novembre 2019_x000a_Nombre de services, avant la pandémie" dataDxfId="1427" dataCellStyle="Comma"/>
    <tableColumn id="13" xr3:uid="{B84484AB-DE00-42E2-86E5-D84849B30C75}" name="_x000d__x000a__x000a_Décembre 2019_x000a_Nombre de services, avant la pandémie" dataDxfId="1426" dataCellStyle="Comma"/>
    <tableColumn id="14" xr3:uid="{31B4E487-7376-4A1C-B084-AD2C845AAADD}" name="Janvier à _x000a_décembre 2019 (moyenne mensuelle)_x000a_Nombre de services, avant la pandémie" dataDxfId="1425" dataCellStyle="Comma"/>
    <tableColumn id="15" xr3:uid="{C453B6F1-C93C-40B2-8137-9DA55982A753}" name="_x000d__x000a__x000a_Mars 2020_x000a_Nombre de services, pendant la pandémie" dataDxfId="1424" dataCellStyle="Comma"/>
    <tableColumn id="16" xr3:uid="{A2253DF2-2F0C-4EB2-8235-F4AFE604A949}" name="_x000d__x000a__x000a_Avril 2020_x000a_Nombre de services, pendant la pandémie" dataDxfId="1423" dataCellStyle="Comma"/>
    <tableColumn id="17" xr3:uid="{1DF89D86-5C81-4367-9E70-BF3D2DAB3EDA}" name="_x000d__x000a__x000a_Mai 2020_x000a_Nombre de services, pendant la pandémie" dataDxfId="1422" dataCellStyle="Comma"/>
    <tableColumn id="18" xr3:uid="{5D3BB9EA-32B6-42DA-9BB4-0B1E2FDF9B1C}" name="_x000d__x000a__x000a_Juin 2020_x000a_Nombre de services, pendant la pandémie" dataDxfId="1421" dataCellStyle="Comma"/>
    <tableColumn id="19" xr3:uid="{B2DFD4DE-2CA0-4211-8168-E47B80D2A605}" name="_x000d__x000a__x000a_Juillet 2020_x000a_Nombre de services, pendant la pandémie" dataDxfId="1420" dataCellStyle="Comma"/>
    <tableColumn id="20" xr3:uid="{4379F63D-7247-47DD-AA1D-AC5DB93D5034}" name="_x000d__x000a__x000a_Août 2020 _x000a_Nombre de services, pendant la pandémie" dataDxfId="1419" dataCellStyle="Comma"/>
    <tableColumn id="21" xr3:uid="{BF782277-9D63-4CD1-933C-838F83221B3D}" name="_x000d__x000a__x000a_Septembre 2020_x000a_Nombre de services, pendant la pandémie" dataDxfId="1418" dataCellStyle="Comma"/>
    <tableColumn id="22" xr3:uid="{8C894E53-F006-495E-8D39-0E8DA3E7C5AD}" name="_x000d__x000a__x000a_Octobre 2020_x000a_Nombre de services, pendant la pandémie" dataDxfId="1417" dataCellStyle="Comma"/>
    <tableColumn id="23" xr3:uid="{7B00E331-E0AF-4120-BBED-5A9824128EDF}" name="_x000d__x000a__x000a_Novembre 2020_x000a_Nombre de services, pendant la pandémie" dataDxfId="1416" dataCellStyle="Comma"/>
    <tableColumn id="24" xr3:uid="{22600E29-F9DE-4652-AEB5-7D9431B15487}" name="_x000d__x000a__x000a_Décembre 2020_x000a_Nombre de services, pendant la pandémie" dataDxfId="1415" dataCellStyle="Comma"/>
    <tableColumn id="25" xr3:uid="{D01D099F-7FB2-4D0D-A092-9DA084F68ED6}" name="_x000d__x000a__x000a_Janvier 2021_x000a_Nombre de services, pendant la pandémie" dataDxfId="1414" dataCellStyle="Comma"/>
    <tableColumn id="26" xr3:uid="{1BBBAC3E-2478-4286-AEC0-61D7C8556B2F}" name="_x000d__x000a__x000a_Février 2021_x000a_Nombre de services, pendant la pandémie" dataDxfId="1413" dataCellStyle="Comma"/>
    <tableColumn id="27" xr3:uid="{384D2A65-8588-469D-B01D-C79FD04AC494}" name="_x000d__x000a__x000a_Mars 2021_x000a_Nombre de services, pendant la pandémie" dataDxfId="1412" dataCellStyle="Comma"/>
    <tableColumn id="28" xr3:uid="{F629EB21-D20E-471E-9EB1-5C6C7F49A158}" name="_x000d__x000a_Mars 2020 à mars 2021 (moyenne mensuelle)_x000a_Nombre de services, pendant la pandémie" dataDxfId="1411" dataCellStyle="Percent"/>
    <tableColumn id="29" xr3:uid="{C39EAA0A-1724-4529-AC2E-AFD063B471C1}" name="_x000a_Mars 2019 à mars 2020_x000a_Variation en pourcentage, avant la pandémie vs pendant la pandémie" dataDxfId="1410" dataCellStyle="Percent"/>
    <tableColumn id="30" xr3:uid="{51B4E6C2-C1B4-4237-9753-2AB744F32724}" name="_x000a_Avril 2019 à avril 2020_x000a_Variation en pourcentage, avant la pandémie vs pendant la pandémie" dataDxfId="1409" dataCellStyle="Percent"/>
    <tableColumn id="31" xr3:uid="{93325690-CFB5-41E0-84BE-66318D2EC3E8}" name="_x000a_Mai 2019 à mai 2020_x000a_Variation en pourcentage, avant la pandémie vs pendant la pandémie" dataDxfId="1408" dataCellStyle="Percent"/>
    <tableColumn id="32" xr3:uid="{0742C27E-DCA3-458F-824E-7A235C7C7487}" name="_x000a_Juin 2019 à juin 2020_x000a_Variation en pourcentage, avant la pandémie vs pendant la pandémie" dataDxfId="1407" dataCellStyle="Percent"/>
    <tableColumn id="33" xr3:uid="{0B0D5FC6-28A2-4E5D-8403-07156779EEED}" name="_x000a_Juillet 2019 à juillet 2020_x000a_Variation en pourcentage, avant la pandémie vs pendant la pandémie" dataDxfId="1406" dataCellStyle="Percent"/>
    <tableColumn id="34" xr3:uid="{5C9B2071-92EA-4329-9975-7B36C41DFF19}" name="_x000a_Août 2019 à août 2020_x000a_Variation en pourcentage, avant la pandémie vs pendant la pandémie" dataDxfId="1405" dataCellStyle="Percent"/>
    <tableColumn id="35" xr3:uid="{685AB5AC-4E62-4A67-B175-888A8DE83C04}" name="_x000a_Septembre 2019 à septembre 2020_x000a_Variation en pourcentage, avant la pandémie vs pendant la pandémie" dataDxfId="1404" dataCellStyle="Percent"/>
    <tableColumn id="36" xr3:uid="{72484904-996B-4640-8AF6-E9E2648E2D6D}" name="_x000a_Octobre 2019 à octobre 2020_x000a_Variation en pourcentage, avant la pandémie vs pendant la pandémie" dataDxfId="1403" dataCellStyle="Percent"/>
    <tableColumn id="37" xr3:uid="{C9693D10-D545-4ACE-A758-6DD42D7B8F82}" name="_x000a_Novembre 2019 à novembre 2020_x000a_Variation en pourcentage, avant la pandémie vs pendant la pandémie" dataDxfId="1402" dataCellStyle="Percent"/>
    <tableColumn id="38" xr3:uid="{63119C1C-5B26-4B63-9F57-4E5975D18242}" name="_x000a_Décembre 2019 à décembre 2020_x000a_Variation en pourcentage, avant la pandémie vs pendant la pandémie" dataDxfId="1401" dataCellStyle="Percent"/>
    <tableColumn id="39" xr3:uid="{A497A882-520E-4D11-A9C4-78CE8E7FBC04}" name="_x000a_Janvier 2019 à janvier 2021_x000a_Variation en pourcentage, avant la pandémie vs pendant la pandémie" dataDxfId="1400" dataCellStyle="Percent"/>
    <tableColumn id="40" xr3:uid="{7C4973FF-AE25-4BA0-9E6F-917F7BF769C5}" name="_x000a_Février 2019 à février 2021_x000a_Variation en pourcentage, avant la pandémie vs pendant la pandémie" dataDxfId="1399" dataCellStyle="Percent"/>
    <tableColumn id="41" xr3:uid="{3A46141A-CFA9-464C-910E-102325032A77}" name="_x000a_Mars 2019 à mars 2021_x000a_Variation en pourcentage, avant la pandémie vs pendant la pandémie" dataDxfId="1398" dataCellStyle="Percent"/>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702E1500-597D-403D-8114-FDF65E4EF837}" name="Table29" displayName="Table29" ref="A160:AO165" totalsRowShown="0" headerRowDxfId="1397" dataDxfId="1395" headerRowBorderDxfId="1396" tableBorderDxfId="1394" totalsRowBorderDxfId="1393" headerRowCellStyle="Header_row" dataCellStyle="Percent">
  <tableColumns count="41">
    <tableColumn id="1" xr3:uid="{2694CF52-BA0B-48EC-B29B-C5BDF5AA59FE}" name="Groupe de services des médecins de famille" dataDxfId="1392"/>
    <tableColumn id="2" xr3:uid="{76C0B6F4-E6A8-42DB-A871-E6B9DC683C74}" name="_x000d__x000a__x000a_Janvier 2019_x000a_Nombre de services, avant la pandémie" dataDxfId="1391"/>
    <tableColumn id="3" xr3:uid="{17FADB45-C313-4430-B944-8C44DB7D3B8C}" name="_x000d__x000a__x000a_Février 2019_x000a_Nombre de services, avant la pandémie" dataDxfId="1390"/>
    <tableColumn id="4" xr3:uid="{1A4F082A-4BFC-4937-9836-D0BE45F69F96}" name="_x000d__x000a__x000a_Mars 2019_x000a_Nombre de services, avant la pandémie" dataDxfId="1389" dataCellStyle="Comma"/>
    <tableColumn id="5" xr3:uid="{1140FF10-81DE-45A5-886D-67D94630B932}" name="_x000d__x000a__x000a_Avril 2019 _x000a_Nombre de services, avant la pandémie" dataDxfId="1388" dataCellStyle="Comma"/>
    <tableColumn id="6" xr3:uid="{B05A5D80-6EEF-4E41-AC90-0C37BD354B46}" name="_x000d__x000a__x000a_Mai 2019 _x000a_Nombre de services, avant la pandémie" dataDxfId="1387" dataCellStyle="Comma"/>
    <tableColumn id="7" xr3:uid="{35B2A874-EF6C-4604-B14E-D00549FFFF43}" name="_x000d__x000a__x000a_Juin 2019_x000a_Nombre de services, avant la pandémie" dataDxfId="1386" dataCellStyle="Comma"/>
    <tableColumn id="8" xr3:uid="{54179A55-B1D9-45F6-AA8B-FE89DCA13271}" name="_x000d__x000a__x000a_Juillet 2019_x000a_Nombre de services, avant la pandémie" dataDxfId="1385" dataCellStyle="Comma"/>
    <tableColumn id="9" xr3:uid="{78337365-A160-4F17-8517-207B55B12119}" name="_x000d__x000a__x000a_Août 2019_x000a_Nombre de services, avant la pandémie" dataDxfId="1384" dataCellStyle="Comma"/>
    <tableColumn id="10" xr3:uid="{885E893D-2275-4D1C-B442-F6B59A157FC8}" name="_x000d__x000a__x000a_Septembre 2019_x000a_Nombre de services, avant la pandémie" dataDxfId="1383" dataCellStyle="Comma"/>
    <tableColumn id="11" xr3:uid="{CD2D981B-A9AD-46EF-BEC8-2E7B9F7B0A37}" name="_x000d__x000a__x000a_Octobre 2019_x000a_Nombre de services, avant la pandémie" dataDxfId="1382" dataCellStyle="Comma"/>
    <tableColumn id="12" xr3:uid="{F468BA7C-7958-4C03-8978-8404129C5C09}" name="_x000d__x000a__x000a_Novembre 2019_x000a_Nombre de services, avant la pandémie" dataDxfId="1381" dataCellStyle="Comma"/>
    <tableColumn id="13" xr3:uid="{89AA4632-3386-4AF9-8AD9-D1B9AEFD5E3C}" name="_x000d__x000a__x000a_Décembre 2019_x000a_Nombre de services, avant la pandémie" dataDxfId="1380" dataCellStyle="Comma"/>
    <tableColumn id="14" xr3:uid="{1C3F7AB6-F00B-4F55-A025-DE02340A687E}" name="Janvier à _x000a_décembre 2019 (moyenne mensuelle)_x000a_Nombre de services, avant la pandémie" dataDxfId="1379" dataCellStyle="Comma"/>
    <tableColumn id="15" xr3:uid="{8306FCDF-0B1C-4881-9528-C159155CC009}" name="_x000d__x000a__x000a_Mars 2020_x000a_Nombre de services, pendant la pandémie" dataDxfId="1378" dataCellStyle="Comma"/>
    <tableColumn id="16" xr3:uid="{CE770231-A509-4017-ACB4-73D335B6D93E}" name="_x000d__x000a__x000a_Avril 2020_x000a_Nombre de services, pendant la pandémie" dataDxfId="1377" dataCellStyle="Comma"/>
    <tableColumn id="17" xr3:uid="{9DFD1498-A9DD-4B3D-9627-85AD12C27381}" name="_x000d__x000a__x000a_Mai 2020_x000a_Nombre de services, pendant la pandémie" dataDxfId="1376" dataCellStyle="Comma"/>
    <tableColumn id="18" xr3:uid="{24B354A9-F9C8-4632-BF4D-857812B7C980}" name="_x000d__x000a__x000a_Juin 2020_x000a_Nombre de services, pendant la pandémie" dataDxfId="1375" dataCellStyle="Comma"/>
    <tableColumn id="19" xr3:uid="{6308E359-9E17-44A0-BEE0-274E21F738B7}" name="_x000d__x000a__x000a_Juillet 2020_x000a_Nombre de services, pendant la pandémie" dataDxfId="1374" dataCellStyle="Comma"/>
    <tableColumn id="20" xr3:uid="{F6A05CC4-EC20-4CEA-84DE-3FAA6BC2B0CA}" name="_x000d__x000a__x000a_Août 2020 _x000a_Nombre de services, pendant la pandémie" dataDxfId="1373" dataCellStyle="Comma"/>
    <tableColumn id="21" xr3:uid="{1540C366-750D-4DE8-907B-BE65CF16AFA6}" name="_x000d__x000a__x000a_Septembre 2020_x000a_Nombre de services, pendant la pandémie" dataDxfId="1372" dataCellStyle="Comma"/>
    <tableColumn id="22" xr3:uid="{5B9AC6CE-BD94-4E65-93E7-2791A74F7F40}" name="_x000d__x000a__x000a_Octobre 2020_x000a_Nombre de services, pendant la pandémie" dataDxfId="1371" dataCellStyle="Comma"/>
    <tableColumn id="23" xr3:uid="{593521ED-C17C-4585-AA82-886F2CE32337}" name="_x000d__x000a__x000a_Novembre 2020_x000a_Nombre de services, pendant la pandémie" dataDxfId="1370" dataCellStyle="Comma"/>
    <tableColumn id="24" xr3:uid="{83E99CD5-DC46-44C8-9DEA-25DBF2212F35}" name="_x000d__x000a__x000a_Décembre 2020_x000a_Nombre de services, pendant la pandémie" dataDxfId="1369" dataCellStyle="Comma"/>
    <tableColumn id="25" xr3:uid="{473BF190-5910-4BA6-8494-34097592BF4D}" name="_x000d__x000a__x000a_Janvier 2021_x000a_Nombre de services, pendant la pandémie" dataDxfId="1368" dataCellStyle="Comma"/>
    <tableColumn id="26" xr3:uid="{A1725F9A-8525-40A9-8626-DBD3AA58E446}" name="_x000d__x000a__x000a_Février 2021_x000a_Nombre de services, pendant la pandémie" dataDxfId="1367" dataCellStyle="Comma"/>
    <tableColumn id="27" xr3:uid="{9C8478F1-A6F1-4935-98D5-66A484AEB77E}" name="_x000d__x000a__x000a_Mars 2021_x000a_Nombre de services, pendant la pandémie" dataDxfId="1366" dataCellStyle="Comma"/>
    <tableColumn id="28" xr3:uid="{A7473FC1-029A-4FAE-8EE9-FCD187207C60}" name="_x000d__x000a_Mars 2020 à mars 2021 (moyenne mensuelle)_x000a_Nombre de services, pendant la pandémie" dataDxfId="1365" dataCellStyle="Percent"/>
    <tableColumn id="29" xr3:uid="{56761A65-D75B-46A9-A5E6-5DAFF3E0B333}" name="_x000a_Mars 2019 à mars 2020_x000a_Variation en pourcentage, avant la pandémie vs pendant la pandémie" dataDxfId="1364" dataCellStyle="Percent"/>
    <tableColumn id="30" xr3:uid="{DFA6FBE7-27D8-4BCC-812B-7E90053C2D91}" name="_x000a_Avril 2019 à avril 2020_x000a_Variation en pourcentage, avant la pandémie vs pendant la pandémie" dataDxfId="1363" dataCellStyle="Percent"/>
    <tableColumn id="31" xr3:uid="{C26B4F75-BB9C-4924-8519-904468FF1372}" name="_x000a_Mai 2019 à mai 2020_x000a_Variation en pourcentage, avant la pandémie vs pendant la pandémie" dataDxfId="1362" dataCellStyle="Percent"/>
    <tableColumn id="32" xr3:uid="{F890F2ED-4BD6-4EC3-87F1-1D4E786E27AA}" name="_x000a_Juin 2019 à juin 2020_x000a_Variation en pourcentage, avant la pandémie vs pendant la pandémie" dataDxfId="1361" dataCellStyle="Percent"/>
    <tableColumn id="33" xr3:uid="{9F63483F-CB3F-44DE-8423-6230DF9446FC}" name="_x000a_Juillet 2019 à juillet 2020_x000a_Variation en pourcentage, avant la pandémie vs pendant la pandémie" dataDxfId="1360" dataCellStyle="Percent"/>
    <tableColumn id="34" xr3:uid="{D72CFD10-77FB-4669-8110-D016D15ADA48}" name="_x000a_Août 2019 à août 2020_x000a_Variation en pourcentage, avant la pandémie vs pendant la pandémie" dataDxfId="1359" dataCellStyle="Percent"/>
    <tableColumn id="35" xr3:uid="{EBE8525E-648C-4489-A438-92274806D19C}" name="_x000a_Septembre 2019 à septembre 2020_x000a_Variation en pourcentage, avant la pandémie vs pendant la pandémie" dataDxfId="1358" dataCellStyle="Percent"/>
    <tableColumn id="36" xr3:uid="{BBA9135D-CEE8-423B-BF03-426DAA40268A}" name="_x000a_Octobre 2019 à octobre 2020_x000a_Variation en pourcentage, avant la pandémie vs pendant la pandémie" dataDxfId="1357" dataCellStyle="Percent"/>
    <tableColumn id="37" xr3:uid="{2D5A7AF2-DF28-4F16-947E-DA3567A65E66}" name="_x000a_Novembre 2019 à novembre 2020_x000a_Variation en pourcentage, avant la pandémie vs pendant la pandémie" dataDxfId="1356" dataCellStyle="Percent"/>
    <tableColumn id="38" xr3:uid="{9012F96B-EE46-481D-8A95-98ADD085BF77}" name="_x000a_Décembre 2019 à décembre 2020_x000a_Variation en pourcentage, avant la pandémie vs pendant la pandémie" dataDxfId="1355" dataCellStyle="Percent"/>
    <tableColumn id="39" xr3:uid="{2DDC2DFE-E438-45DC-9941-7CE630355AFA}" name="_x000a_Janvier 2019 à janvier 2021_x000a_Variation en pourcentage, avant la pandémie vs pendant la pandémie" dataDxfId="1354" dataCellStyle="Percent"/>
    <tableColumn id="40" xr3:uid="{E7F19D80-0BC9-41C8-978C-070B97157B42}" name="_x000a_Février 2019 à février 2021_x000a_Variation en pourcentage, avant la pandémie vs pendant la pandémie" dataDxfId="1353" dataCellStyle="Percent"/>
    <tableColumn id="41" xr3:uid="{410D0175-9E91-483E-9DC8-6C27939C5FEA}" name="_x000a_Mars 2019 à mars 2021_x000a_Variation en pourcentage, avant la pandémie vs pendant la pandémie" dataDxfId="1352" dataCellStyle="Percent"/>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B14F143-37CB-48CC-8F83-799AA648D9AC}" name="Table3" displayName="Table3" ref="A47:AO53" totalsRowShown="0" headerRowDxfId="2528" headerRowBorderDxfId="2527" tableBorderDxfId="2526" totalsRowBorderDxfId="2525" headerRowCellStyle="Header_row">
  <tableColumns count="41">
    <tableColumn id="1" xr3:uid="{60B59E90-6C13-420F-AECD-F71F1C26E7D2}" name="Groupes de services des chirurgiens spécialisés" dataDxfId="2524"/>
    <tableColumn id="2" xr3:uid="{BC1C3A42-7886-4A13-9E89-7ED8FAFF7BCA}" name="_x000a__x000a_Janvier 2019_x000a_Nombre de services, avant la pandémie" dataDxfId="2523"/>
    <tableColumn id="3" xr3:uid="{B47BB026-17E5-4F1A-BE39-FD9A38F02D1D}" name="_x000a__x000a_Février 2019_x000a_Nombre de services, avant la pandémie" dataDxfId="2522"/>
    <tableColumn id="4" xr3:uid="{90949023-61F5-442E-B5CB-959214C8F5F8}" name="_x000a__x000a_Mars 2019_x000a_Nombre de services, avant la pandémie"/>
    <tableColumn id="5" xr3:uid="{E19790FC-7148-4E87-85CF-D0D6AC9D2421}" name="_x000a__x000a_Avril 2019 _x000a_Nombre de services, avant la pandémie"/>
    <tableColumn id="6" xr3:uid="{5D9BCB52-0844-4D9E-AB83-7ED4066813CC}" name="_x000a__x000a_Mai 2019 _x000a_Nombre de services, avant la pandémie"/>
    <tableColumn id="7" xr3:uid="{FFB2CC8D-6B4D-45AE-8669-D92E567F7C80}" name="_x000a__x000a_Juin 2019_x000a_Nombre de services, avant la pandémie"/>
    <tableColumn id="8" xr3:uid="{78E85288-74E0-4113-BFFF-B4F892FD073C}" name="_x000a__x000a_Juillet 2019_x000a_Nombre de services, avant la pandémie"/>
    <tableColumn id="9" xr3:uid="{932EDFEE-ACF2-41A4-9D29-0AED7659F239}" name="_x000a__x000a_Août 2019_x000a_Nombre de services, avant la pandémie"/>
    <tableColumn id="10" xr3:uid="{5315D892-70CE-43F7-B3E8-B8BC63661278}" name="_x000a__x000a_Septembre 2019_x000a_Nombre de services, avant la pandémie"/>
    <tableColumn id="11" xr3:uid="{032925D1-5ECD-4A3F-879D-07A0BBF7F2BC}" name="_x000a__x000a_Octobre 2019_x000a_Nombre de services, avant la pandémie"/>
    <tableColumn id="12" xr3:uid="{333FB93D-F270-4BEF-9DA9-0A04C043F1C8}" name="_x000a__x000a_Novembre 2019_x000a_Nombre de services, avant la pandémie"/>
    <tableColumn id="13" xr3:uid="{08CE4C8E-0C66-4033-9EB1-4CF32F30D46F}" name="_x000a__x000a_Décembre 2019_x000a_Nombre de services, avant la pandémie"/>
    <tableColumn id="14" xr3:uid="{E143865E-2884-4392-A2A1-4769377F015C}" name="Janvier à _x000a_décembre 2019 (moyenne mensuelle)_x000a_Nombre de services, avant la pandémie"/>
    <tableColumn id="15" xr3:uid="{DB58B2F3-AD4A-4A74-939B-8C63267E2BD4}" name="_x000a__x000a_Mars 2020_x000a_Nombre de services, pendant la pandémie"/>
    <tableColumn id="16" xr3:uid="{0510E0B1-93C1-4939-9911-48071B17E21B}" name="_x000a__x000a_Avril 2020_x000a_Nombre de services, pendant la pandémie"/>
    <tableColumn id="17" xr3:uid="{CD22830A-547C-4CB6-9DE7-A92D34DAFD0B}" name="_x000a__x000a_Mai 2020_x000a_Nombre de services, pendant la pandémie"/>
    <tableColumn id="18" xr3:uid="{669539C7-24D3-4284-BAB4-DE6E8D72CB1E}" name="_x000a__x000a_Juin 2020_x000a_Nombre de services, pendant la pandémie"/>
    <tableColumn id="19" xr3:uid="{79AB4581-1D92-4A8E-B9C1-3E687B3BD05D}" name="_x000a__x000a_Juillet 2020_x000a_Nombre de services, pendant la pandémie"/>
    <tableColumn id="20" xr3:uid="{AFB5D322-6809-4483-9266-97034B6F052E}" name="_x000a__x000a_Août 2020 _x000a_Nombre de services, pendant la pandémie"/>
    <tableColumn id="21" xr3:uid="{73B3ECE5-C322-4DCF-8785-15491F840AC9}" name="_x000a__x000a_Septembre 2020_x000a_Nombre de services, pendant la pandémie"/>
    <tableColumn id="22" xr3:uid="{3EA006EC-7C36-42F7-BDB1-28EB465AEB9B}" name="_x000a__x000a_Octobre 2020_x000a_Nombre de services, pendant la pandémie"/>
    <tableColumn id="23" xr3:uid="{CC11DC29-FA31-48B0-924C-1DE60B88EBCD}" name="_x000a__x000a_Novembre 2020_x000a_Nombre de services, pendant la pandémie"/>
    <tableColumn id="24" xr3:uid="{AC836930-AFFB-4757-9CB7-2A75107F3A48}" name="_x000a__x000a_Décembre 2020_x000a_Nombre de services, pendant la pandémie"/>
    <tableColumn id="25" xr3:uid="{BBC050B6-DF21-4085-BC7A-6D9F8544C2F2}" name="_x000a__x000a_Janvier 2021_x000a_Nombre de services, pendant la pandémie"/>
    <tableColumn id="26" xr3:uid="{D3006B0A-9258-4CCD-9039-7F1C4B5A6951}" name="_x000a__x000a_Février 2021_x000a_Nombre de services, pendant la pandémie"/>
    <tableColumn id="27" xr3:uid="{7ADF4081-5BFC-4077-9C51-CBE07CA2C001}" name="_x000a__x000a_Mars 2021_x000a_Nombre de services, pendant la pandémie"/>
    <tableColumn id="28" xr3:uid="{7CF410CE-89F1-4F76-ADA2-10584162D866}" name="_x000a_Mars 2020 à mars 2021 (moyenne mensuelle)_x000a_Nombre de services, pendant la pandémie" dataDxfId="2521"/>
    <tableColumn id="29" xr3:uid="{2576EEEB-89E6-4790-8F2A-DAA80383F4D4}" name="_x000a_Mars 2019 à mars 2020_x000a_Variation en pourcentage, avant la pandémie vs pendant la pandémie"/>
    <tableColumn id="30" xr3:uid="{DEFCFEFC-825D-439A-9492-67F22D5921EC}" name="_x000a_Avril 2019 à avril 2020_x000a_Variation en pourcentage, avant la pandémie vs pendant la pandémie"/>
    <tableColumn id="31" xr3:uid="{77C99A7A-BBA0-484D-85FA-6185DA029482}" name="_x000a_Mai 2019 à mai 2020_x000a_Variation en pourcentage, avant la pandémie vs pendant la pandémie"/>
    <tableColumn id="32" xr3:uid="{C1C7F4AA-28E9-404E-8059-DC46318FCD2D}" name="_x000a_Juin 2019 à juin 2020_x000a_Variation en pourcentage, avant la pandémie vs pendant la pandémie"/>
    <tableColumn id="33" xr3:uid="{AD0DA7B0-E8EA-4B87-A0FE-89FA73B19E6F}" name="_x000a_Juillet 2019 à juillet 2020_x000a_Variation en pourcentage, avant la pandémie vs pendant la pandémie"/>
    <tableColumn id="34" xr3:uid="{92128DA5-6482-4069-8973-3420312E89B1}" name="_x000a_Août 2019 à août 2020_x000a_Variation en pourcentage, avant la pandémie vs pendant la pandémie"/>
    <tableColumn id="35" xr3:uid="{1FF5A18C-F807-47D4-8639-3DE34D294BC6}" name="_x000a_Septembre 2019 à septembre 2020_x000a_Variation en pourcentage, avant la pandémie vs pendant la pandémie"/>
    <tableColumn id="36" xr3:uid="{6DC76C1B-347F-4D25-BB7D-DE9177EA9505}" name="_x000a_Octobre 2019 à octobre 2020_x000a_Variation en pourcentage, avant la pandémie vs pendant la pandémie"/>
    <tableColumn id="37" xr3:uid="{62A6CD70-CF99-400B-B417-8D75E7011C98}" name="_x000a_Novembre 2019 à novembre 2020_x000a_Variation en pourcentage, avant la pandémie vs pendant la pandémie"/>
    <tableColumn id="38" xr3:uid="{DAEA9A47-3BFD-4A0B-A5EE-CF45F9F41EC5}" name="_x000a_Décembre 2019 à décembre 2020_x000a_Variation en pourcentage, avant la pandémie vs pendant la pandémie"/>
    <tableColumn id="39" xr3:uid="{D60CF12C-B407-4505-A1BE-5542C106388A}" name="_x000a_Janvier 2019 à janvier 2021_x000a_Variation en pourcentage, avant la pandémie vs pendant la pandémie"/>
    <tableColumn id="40" xr3:uid="{DB558E15-9BDD-430B-B28E-AFFABFBF52EB}" name="_x000a_Février 2019 à février 2021_x000a_Variation en pourcentage, avant la pandémie vs pendant la pandémie"/>
    <tableColumn id="41" xr3:uid="{1FEEA8F9-0C18-48BF-AB24-9B6FD9B2C838}" name="_x000a_Mars 2019 à mars 2021_x000a_Variation en pourcentage, avant la pandémie vs pendant la pandémie"/>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A61C79F0-BC86-406C-9A8E-FDE1AAA5F323}" name="Table30" displayName="Table30" ref="A179:AO184" totalsRowShown="0" headerRowDxfId="1351" dataDxfId="1349" headerRowBorderDxfId="1350" tableBorderDxfId="1348" totalsRowBorderDxfId="1347" headerRowCellStyle="Header_row" dataCellStyle="Percent">
  <tableColumns count="41">
    <tableColumn id="1" xr3:uid="{1332D3F5-4B23-41F9-B1FA-19BBB507EE35}" name="Groupe de services des médecins de famille" dataDxfId="1346"/>
    <tableColumn id="2" xr3:uid="{D4B6110F-1933-4C1E-920D-371E077E09AC}" name="_x000d__x000a__x000a_Janvier 2019_x000a_Nombre de services, avant la pandémie" dataDxfId="1345"/>
    <tableColumn id="3" xr3:uid="{B9065A72-F1AA-4B8C-911F-C51FE2505452}" name="_x000a__x000a_Février 2019_x000a_Nombre de services, avant la pandémie" dataDxfId="1344"/>
    <tableColumn id="4" xr3:uid="{FDD20835-2CBE-4721-BE22-4831B7C9D5A8}" name="_x000d__x000a__x000a_Mars 2019_x000a_Nombre de services, avant la pandémie" dataDxfId="1343" dataCellStyle="Comma"/>
    <tableColumn id="5" xr3:uid="{46774302-ABA3-4404-9E7B-72245C92DDEB}" name="_x000d__x000a__x000a_Avril 2019 _x000a_Nombre de services, avant la pandémie" dataDxfId="1342" dataCellStyle="Comma"/>
    <tableColumn id="6" xr3:uid="{EF764C67-F9BD-4D03-AFC2-B9C43B2CBCE9}" name="_x000d__x000a__x000a_Mai 2019 _x000a_Nombre de services, avant la pandémie" dataDxfId="1341" dataCellStyle="Comma"/>
    <tableColumn id="7" xr3:uid="{0BAB722D-DB11-49D6-A711-EE00C46B97F0}" name="_x000d__x000a__x000a_Juin 2019_x000a_Nombre de services, avant la pandémie" dataDxfId="1340" dataCellStyle="Comma"/>
    <tableColumn id="8" xr3:uid="{80C47852-B870-421D-9E13-3F81610FE304}" name="_x000d__x000a__x000a_Juillet 2019_x000a_Nombre de services, avant la pandémie" dataDxfId="1339" dataCellStyle="Comma"/>
    <tableColumn id="9" xr3:uid="{073BBCA9-7C88-4D17-B1DD-068B9352E874}" name="_x000d__x000a__x000a_Août 2019_x000a_Nombre de services, avant la pandémie" dataDxfId="1338" dataCellStyle="Comma"/>
    <tableColumn id="10" xr3:uid="{2CF95402-D1A5-46DB-BD44-737F37E51910}" name="_x000d__x000a__x000a_Septembre 2019_x000a_Nombre de services, avant la pandémie" dataDxfId="1337" dataCellStyle="Comma"/>
    <tableColumn id="11" xr3:uid="{6D7DDF39-4102-4EC9-AE7D-8FC4B147C3E1}" name="_x000d__x000a__x000a_Octobre 2019_x000a_Nombre de services, avant la pandémie" dataDxfId="1336" dataCellStyle="Comma"/>
    <tableColumn id="12" xr3:uid="{645D28F6-B533-4088-96F5-938E9AF64768}" name="_x000d__x000a__x000a_Novembre 2019_x000a_Nombre de services, avant la pandémie" dataDxfId="1335" dataCellStyle="Comma"/>
    <tableColumn id="13" xr3:uid="{C5621285-0871-4877-8E84-736C9E16FA8A}" name="_x000d__x000a__x000a_Décembre 2019_x000a_Nombre de services, avant la pandémie" dataDxfId="1334" dataCellStyle="Comma"/>
    <tableColumn id="14" xr3:uid="{B66DD92D-77E7-4B52-B20E-386DE15CC7FD}" name="Janvier à _x000a_décembre 2019 (moyenne mensuelle)_x000a_Nombre de services, avant la pandémie" dataDxfId="1333" dataCellStyle="Comma"/>
    <tableColumn id="15" xr3:uid="{F22346B5-0D1C-4774-B23F-EC8E76B39807}" name="_x000d__x000a__x000a_Mars 2020_x000a_Nombre de services, pendant la pandémie" dataDxfId="1332" dataCellStyle="Comma"/>
    <tableColumn id="16" xr3:uid="{CB221651-BEE1-4600-9C52-5A70D5CF3899}" name="_x000d__x000a__x000a_Avril 2020_x000a_Nombre de services, pendant la pandémie" dataDxfId="1331" dataCellStyle="Comma"/>
    <tableColumn id="17" xr3:uid="{57E876A2-8A47-4BC5-A31E-B2FE09E93634}" name="_x000d__x000a__x000a_Mai 2020_x000a_Nombre de services, pendant la pandémie" dataDxfId="1330" dataCellStyle="Comma"/>
    <tableColumn id="18" xr3:uid="{9277D82F-81B4-4CA3-8F9E-1570E8111CBD}" name="_x000d__x000a__x000a_Juin 2020_x000a_Nombre de services, pendant la pandémie" dataDxfId="1329" dataCellStyle="Comma"/>
    <tableColumn id="19" xr3:uid="{44BAFB7B-C42B-48E9-9976-CDD274680C66}" name="_x000d__x000a__x000a_Juillet 2020_x000a_Nombre de services, pendant la pandémie" dataDxfId="1328" dataCellStyle="Comma"/>
    <tableColumn id="20" xr3:uid="{8D0CC023-0EDC-4476-AE96-2BE4B64E0F6C}" name="_x000d__x000a__x000a_Août 2020 _x000a_Nombre de services, pendant la pandémie" dataDxfId="1327" dataCellStyle="Comma"/>
    <tableColumn id="21" xr3:uid="{1EEE24ED-8362-4A01-96FB-4C2947A7C4CC}" name="_x000d__x000a__x000a_Septembre 2020_x000a_Nombre de services, pendant la pandémie" dataDxfId="1326" dataCellStyle="Comma"/>
    <tableColumn id="22" xr3:uid="{D11955B3-23A7-4F5E-857C-EB96B8855C52}" name="_x000d__x000a__x000a_Octobre 2020_x000a_Nombre de services, pendant la pandémie" dataDxfId="1325" dataCellStyle="Comma"/>
    <tableColumn id="23" xr3:uid="{D4FC830E-E150-41B0-88A9-DA0E741A4653}" name="_x000d__x000a__x000a_Novembre 2020_x000a_Nombre de services, pendant la pandémie" dataDxfId="1324" dataCellStyle="Comma"/>
    <tableColumn id="24" xr3:uid="{C226F84F-BBB5-47B0-B0B9-C5C87B243B78}" name="_x000d__x000a__x000a_Décembre 2020_x000a_Nombre de services, pendant la pandémie" dataDxfId="1323" dataCellStyle="Comma"/>
    <tableColumn id="25" xr3:uid="{E69D03B5-F0EF-4C28-826A-351C3EC0BF71}" name="_x000d__x000a__x000a_Janvier 2021_x000a_Nombre de services, pendant la pandémie" dataDxfId="1322" dataCellStyle="Comma"/>
    <tableColumn id="26" xr3:uid="{6AD34604-C680-419F-9061-F31706B9E68D}" name="_x000d__x000a__x000a_Février 2021_x000a_Nombre de services, pendant la pandémie" dataDxfId="1321" dataCellStyle="Comma"/>
    <tableColumn id="27" xr3:uid="{DE7E74C7-5939-4C73-AC29-520D20F03B1B}" name="_x000d__x000a__x000a_Mars 2021_x000a_Nombre de services, pendant la pandémie" dataDxfId="1320" dataCellStyle="Comma"/>
    <tableColumn id="28" xr3:uid="{CFA37E83-951E-4DB5-A7A4-EA47990EEC3C}" name="_x000d__x000a_Mars 2020 à mars 2021 (moyenne mensuelle)_x000a_Nombre de services, pendant la pandémie" dataDxfId="1319" dataCellStyle="Percent"/>
    <tableColumn id="29" xr3:uid="{58A42519-1629-4F91-90B3-9C231AC4C969}" name="_x000a_Mars 2019 à mars 2020_x000a_Variation en pourcentage, avant la pandémie vs pendant la pandémie" dataDxfId="1318" dataCellStyle="Percent"/>
    <tableColumn id="30" xr3:uid="{779A2B6C-D224-4390-981B-D0CA28B63AED}" name="_x000a_Avril 2019 à avril 2020_x000a_Variation en pourcentage, avant la pandémie vs pendant la pandémie" dataDxfId="1317" dataCellStyle="Percent"/>
    <tableColumn id="31" xr3:uid="{13B1217D-36D1-4137-B9ED-66DE998F418A}" name="_x000a_Mai 2019 à mai 2020_x000a_Variation en pourcentage, avant la pandémie vs pendant la pandémie" dataDxfId="1316" dataCellStyle="Percent"/>
    <tableColumn id="32" xr3:uid="{E8CE053C-E87E-4F95-AC2B-3DD7D9DB3DF6}" name="_x000a_Juin 2019 à juin 2020_x000a_Variation en pourcentage, avant la pandémie vs pendant la pandémie" dataDxfId="1315" dataCellStyle="Percent"/>
    <tableColumn id="33" xr3:uid="{A0FF2D1B-93C8-40CE-B8A4-28EE7DB0DDC8}" name="_x000a_Juillet 2019 à juillet 2020_x000a_Variation en pourcentage, avant la pandémie vs pendant la pandémie" dataDxfId="1314" dataCellStyle="Percent"/>
    <tableColumn id="34" xr3:uid="{555F749D-A306-44E0-835B-BDD5B0DD85CA}" name="_x000a_Août 2019 à août 2020_x000a_Variation en pourcentage, avant la pandémie vs pendant la pandémie" dataDxfId="1313" dataCellStyle="Percent"/>
    <tableColumn id="35" xr3:uid="{F6CF7A33-2B36-4492-A387-2BE037B422DE}" name="_x000a_Septembre 2019 à septembre 2020_x000a_Variation en pourcentage, avant la pandémie vs pendant la pandémie" dataDxfId="1312" dataCellStyle="Percent"/>
    <tableColumn id="36" xr3:uid="{EBCD54A5-3A32-4603-BDB8-FF77450C705B}" name="_x000a_Octobre 2019 à octobre 2020_x000a_Variation en pourcentage, avant la pandémie vs pendant la pandémie" dataDxfId="1311" dataCellStyle="Percent"/>
    <tableColumn id="37" xr3:uid="{181F94AB-190E-45E7-BE41-7BC3834FB923}" name="_x000a_Novembre 2019 à novembre 2020_x000a_Variation en pourcentage, avant la pandémie vs pendant la pandémie" dataDxfId="1310" dataCellStyle="Percent"/>
    <tableColumn id="38" xr3:uid="{D98B08E3-983C-4E6C-9FD3-44A46211BB0F}" name="_x000a_Décembre 2019 à décembre 2020_x000a_Variation en pourcentage, avant la pandémie vs pendant la pandémie" dataDxfId="1309" dataCellStyle="Percent"/>
    <tableColumn id="39" xr3:uid="{AB317D67-BB55-457F-A3C1-1E9AA319325D}" name="_x000a_Janvier 2019 à janvier 2021_x000a_Variation en pourcentage, avant la pandémie vs pendant la pandémie" dataDxfId="1308" dataCellStyle="Percent"/>
    <tableColumn id="40" xr3:uid="{0BFAC487-1FB0-4239-974B-515A5F44EAB8}" name="_x000a_Février 2019 à février 2021_x000a_Variation en pourcentage, avant la pandémie vs pendant la pandémie" dataDxfId="1307" dataCellStyle="Percent"/>
    <tableColumn id="41" xr3:uid="{A221C63E-67A4-4C32-A26F-AFA20A478B7A}" name="_x000a_Mars 2019 à mars 2021_x000a_Variation en pourcentage, avant la pandémie vs pendant la pandémie" dataDxfId="1306" dataCellStyle="Percent"/>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6C5C4EF8-B081-412D-86B4-B9A2829E0A13}" name="Table31" displayName="Table31" ref="A5:AO11" totalsRowShown="0" headerRowDxfId="1305" dataDxfId="1303" headerRowBorderDxfId="1304" tableBorderDxfId="1302" totalsRowBorderDxfId="1301" headerRowCellStyle="Header_row" dataCellStyle="Percent">
  <tableColumns count="41">
    <tableColumn id="1" xr3:uid="{BCD8401E-BDF1-4037-BE99-1D77F1D78546}" name="Groupe de services des médecins de famille" dataDxfId="1300"/>
    <tableColumn id="2" xr3:uid="{0FE7A9B1-1657-45C5-8AA6-E36ACFF356B8}" name="_x000d__x000a__x000a_Janvier 2019_x000a_Nombre de services, avant la pandémie" dataDxfId="1299"/>
    <tableColumn id="3" xr3:uid="{5E63BC1B-2757-4A4E-9989-5C150AD5F108}" name="_x000d__x000a__x000a_Février 2019_x000a_Nombre de services, avant la pandémie" dataDxfId="1298"/>
    <tableColumn id="4" xr3:uid="{ADC33402-4DC1-4413-AF9A-BCECE2F5C50C}" name="_x000d__x000a__x000a_Mars 2019_x000a_Nombre de services, avant la pandémie" dataDxfId="1297" dataCellStyle="Comma"/>
    <tableColumn id="5" xr3:uid="{5E15F724-C9C7-48BC-A4A8-7E5E56DDDAEE}" name="_x000d__x000a__x000a_Avril 2019 _x000a_Nombre de services, avant la pandémie" dataDxfId="1296" dataCellStyle="Comma"/>
    <tableColumn id="6" xr3:uid="{B5909B96-2752-4258-8274-9E36DA1450E0}" name="_x000d__x000a__x000a_Mai 2019 _x000a_Nombre de services, avant la pandémie" dataDxfId="1295" dataCellStyle="Comma"/>
    <tableColumn id="7" xr3:uid="{41C3F25A-74A1-4FFD-A484-4491157D9295}" name="_x000d__x000a__x000a_Juin 2019_x000a_Nombre de services, avant la pandémie" dataDxfId="1294" dataCellStyle="Comma"/>
    <tableColumn id="8" xr3:uid="{EC9CA9BE-B218-43F8-A207-3423F62D6289}" name="_x000d__x000a__x000a_Juillet 2019_x000a_Nombre de services, avant la pandémie" dataDxfId="1293" dataCellStyle="Comma"/>
    <tableColumn id="9" xr3:uid="{75170159-CFA9-4E3C-9E28-AF5F2C0CBCFB}" name="_x000d__x000a__x000a_Août 2019_x000a_Nombre de services, avant la pandémie" dataDxfId="1292" dataCellStyle="Comma"/>
    <tableColumn id="10" xr3:uid="{CB31F351-5B26-4C33-90ED-A94CD204BB7F}" name="_x000d__x000a__x000a_Septembre 2019_x000a_Nombre de services, avant la pandémie" dataDxfId="1291" dataCellStyle="Comma"/>
    <tableColumn id="11" xr3:uid="{290AA753-6257-4D9A-A8D7-F392E1EF7BE2}" name="_x000d__x000a__x000a_Octobre 2019_x000a_Nombre de services, avant la pandémie" dataDxfId="1290" dataCellStyle="Comma"/>
    <tableColumn id="12" xr3:uid="{6CE0A7B1-0F8D-407D-BC66-D67FE780DBE0}" name="_x000d__x000a__x000a_Novembre 2019_x000a_Nombre de services, avant la pandémie" dataDxfId="1289" dataCellStyle="Comma"/>
    <tableColumn id="13" xr3:uid="{656B846E-AA16-454B-90DD-FC4FC67F835B}" name="_x000d__x000a__x000a_Décembre 2019_x000a_Nombre de services, avant la pandémie" dataDxfId="1288" dataCellStyle="Comma"/>
    <tableColumn id="14" xr3:uid="{A80291DC-3656-4EEA-87F7-091ED19505E5}" name="Janvier à _x000a_décembre 2019 (moyenne mensuelle)_x000a_Nombre de services, avant la pandémie" dataDxfId="1287" dataCellStyle="Comma"/>
    <tableColumn id="15" xr3:uid="{C5F5701D-EDDC-4DC9-BEDA-E8CF3A6E127A}" name="_x000d__x000a__x000a_Mars 2020_x000a_Nombre de services, pendant la pandémie" dataDxfId="1286" dataCellStyle="Comma"/>
    <tableColumn id="16" xr3:uid="{6DE7743F-B8F8-48B7-8F3F-C534780C27EC}" name="_x000d__x000a__x000a_Avril 2020_x000a_Nombre de services, pendant la pandémie" dataDxfId="1285" dataCellStyle="Comma"/>
    <tableColumn id="17" xr3:uid="{2397E32D-63E5-46CD-A835-6672C1C751D5}" name="_x000d__x000a__x000a_Mai 2020_x000a_Nombre de services, pendant la pandémie" dataDxfId="1284" dataCellStyle="Comma"/>
    <tableColumn id="18" xr3:uid="{5D5578BF-82EB-4219-A16E-33BA84836F24}" name="_x000d__x000a__x000a_Juin 2020_x000a_Nombre de services, pendant la pandémie" dataDxfId="1283" dataCellStyle="Comma"/>
    <tableColumn id="19" xr3:uid="{674A125D-7ECD-486D-A5DA-B3EC1D32DA42}" name="_x000d__x000a__x000a_Juillet 2020_x000a_Nombre de services, pendant la pandémie" dataDxfId="1282" dataCellStyle="Comma"/>
    <tableColumn id="20" xr3:uid="{CE765027-A77F-4587-80E9-D34BBE8DB0F2}" name="_x000d__x000a__x000a_Août 2020 _x000a_Nombre de services, pendant la pandémie" dataDxfId="1281" dataCellStyle="Comma"/>
    <tableColumn id="21" xr3:uid="{A20A04A0-0FDB-41F1-AE3D-82CA362188C4}" name="_x000d__x000a__x000a_Septembre 2020_x000a_Nombre de services, pendant la pandémie" dataDxfId="1280" dataCellStyle="Comma"/>
    <tableColumn id="22" xr3:uid="{E8B139F1-767C-4A96-9E2E-F7021A2D4A2F}" name="_x000d__x000a__x000a_Octobre 2020_x000a_Nombre de services, pendant la pandémie" dataDxfId="1279" dataCellStyle="Comma"/>
    <tableColumn id="23" xr3:uid="{167DD611-1E3D-47B7-8E6C-6F8071876240}" name="_x000d__x000a__x000a_Novembre 2020_x000a_Nombre de services, pendant la pandémie" dataDxfId="1278" dataCellStyle="Comma"/>
    <tableColumn id="24" xr3:uid="{CFFA68BC-A003-4E1D-B1A6-6A0402E00E27}" name="_x000d__x000a__x000a_Décembre 2020_x000a_Nombre de services, pendant la pandémie" dataDxfId="1277" dataCellStyle="Comma"/>
    <tableColumn id="25" xr3:uid="{0CE9B8BA-3EA3-4389-B536-65144860F8B9}" name="_x000d__x000a__x000a_Janvier 2021_x000a_Nombre de services, pendant la pandémie" dataDxfId="1276" dataCellStyle="Comma"/>
    <tableColumn id="26" xr3:uid="{F04B14A3-FC5D-44A6-829D-1103F09A1489}" name="_x000d__x000a__x000a_Février 2021_x000a_Nombre de services, pendant la pandémie" dataDxfId="1275" dataCellStyle="Comma"/>
    <tableColumn id="27" xr3:uid="{51954155-26E7-4DF6-AA6F-A7DA42C415BC}" name="_x000d__x000a__x000a_Mars 2021_x000a_Nombre de services, pendant la pandémie" dataDxfId="1274" dataCellStyle="Comma"/>
    <tableColumn id="28" xr3:uid="{81A5075F-7687-4DFC-9B47-A67409DA3558}" name="_x000d__x000a_Mars 2020 à mars 2021 (moyenne mensuelle)_x000a_Nombre de services, pendant la pandémie" dataDxfId="1273"/>
    <tableColumn id="29" xr3:uid="{1FBCBD83-F421-4178-91D0-21E5D099FBD5}" name="_x000a_Mars 2019 à mars 2020_x000a_Variation en pourcentage, avant la pandémie vs pendant la pandémie" dataDxfId="1272" dataCellStyle="Percent"/>
    <tableColumn id="30" xr3:uid="{E3F4BB16-1E13-4DE7-AC37-66571F6C2E41}" name="_x000a_Avril 2019 à avril 2020_x000a_Variation en pourcentage, avant la pandémie vs pendant la pandémie" dataDxfId="1271" dataCellStyle="Percent"/>
    <tableColumn id="31" xr3:uid="{C984C9E7-D9FC-45B8-8F23-6ECEB0DF8A21}" name="_x000a_Mai 2019 à mai 2020_x000a_Variation en pourcentage, avant la pandémie vs pendant la pandémie" dataDxfId="1270" dataCellStyle="Percent"/>
    <tableColumn id="32" xr3:uid="{A7BFB94E-4A64-4948-9C9C-A4ECE32E947F}" name="_x000a_Juin 2019 à juin 2020_x000a_Variation en pourcentage, avant la pandémie vs pendant la pandémie" dataDxfId="1269" dataCellStyle="Percent"/>
    <tableColumn id="33" xr3:uid="{1F5AD967-7AAC-4B07-AC1D-AEEFF3AEC97F}" name="_x000a_Juillet 2019 à juillet 2020_x000a_Variation en pourcentage, avant la pandémie vs pendant la pandémie" dataDxfId="1268" dataCellStyle="Percent"/>
    <tableColumn id="34" xr3:uid="{C915F263-E68D-4B92-A1E3-0628EFD10FF3}" name="_x000a_Août 2019 à août 2020_x000a_Variation en pourcentage, avant la pandémie vs pendant la pandémie" dataDxfId="1267" dataCellStyle="Percent"/>
    <tableColumn id="35" xr3:uid="{CC2EDA31-3353-4416-B367-8BD407B20A73}" name="_x000a_Septembre 2019 à septembre 2020_x000a_Variation en pourcentage, avant la pandémie vs pendant la pandémie" dataDxfId="1266" dataCellStyle="Percent"/>
    <tableColumn id="36" xr3:uid="{8C847422-7F63-4E14-86F7-766528107009}" name="_x000a_Octobre 2019 à octobre 2020_x000a_Variation en pourcentage, avant la pandémie vs pendant la pandémie" dataDxfId="1265" dataCellStyle="Percent"/>
    <tableColumn id="37" xr3:uid="{410D3FD3-F631-42F4-B7B1-5D13C2119F8D}" name="_x000a_Novembre 2019 à novembre 2020_x000a_Variation en pourcentage, avant la pandémie vs pendant la pandémie" dataDxfId="1264" dataCellStyle="Percent"/>
    <tableColumn id="38" xr3:uid="{7B77AEBE-C827-4F72-BF0E-FA775410C998}" name="_x000a_Décembre 2019 à décembre 2020_x000a_Variation en pourcentage, avant la pandémie vs pendant la pandémie" dataDxfId="1263" dataCellStyle="Percent"/>
    <tableColumn id="39" xr3:uid="{2C7312BA-2462-4F57-8C9F-6C5833D238F0}" name="_x000a_Janvier 2019 à janvier 2021_x000a_Variation en pourcentage, avant la pandémie vs pendant la pandémie" dataDxfId="1262" dataCellStyle="Percent"/>
    <tableColumn id="40" xr3:uid="{DE94F58F-E32F-4057-8F45-9735982F7357}" name="_x000a_Février 2019 à février 2021_x000a_Variation en pourcentage, avant la pandémie vs pendant la pandémie" dataDxfId="1261" dataCellStyle="Percent"/>
    <tableColumn id="41" xr3:uid="{54A43892-4EC6-41EF-A6D6-14866D97C9E3}" name="_x000a_Mars 2019 à mars 2021_x000a_Variation en pourcentage, avant la pandémie vs pendant la pandémie" dataDxfId="1260" dataCellStyle="Percent"/>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579D91D3-3627-4BB5-B483-DCA7CF9856A4}" name="Table32" displayName="Table32" ref="A26:AO32" totalsRowShown="0" headerRowDxfId="1259" dataDxfId="1257" headerRowBorderDxfId="1258" tableBorderDxfId="1256" totalsRowBorderDxfId="1255" headerRowCellStyle="Header_row" dataCellStyle="Percent">
  <tableColumns count="41">
    <tableColumn id="1" xr3:uid="{AAC94A49-572A-42F6-A0B9-0B5A6FFF78D3}" name="Groupes de services des médecins spécialistes" dataDxfId="1254"/>
    <tableColumn id="2" xr3:uid="{BEFA6EA3-B23E-4BB9-902E-091D7374DD15}" name="_x000d__x000a__x000a_Janvier 2019_x000a_Nombre de services, avant la pandémie"/>
    <tableColumn id="3" xr3:uid="{45502ABD-0A79-4324-B0D0-8817495B944E}" name="_x000d__x000a__x000a_Février 2019_x000a_Nombre de services, avant la pandémie"/>
    <tableColumn id="4" xr3:uid="{7067AE8E-9FBE-42EA-BEEC-744E928037D4}" name="_x000d__x000a__x000a_Mars 2019_x000a_Nombre de services, avant la pandémie"/>
    <tableColumn id="5" xr3:uid="{32056DC4-A40C-48E5-91D5-8A497671B053}" name="_x000d__x000a__x000a_Avril 2019 _x000a_Nombre de services, avant la pandémie"/>
    <tableColumn id="6" xr3:uid="{E1A490F1-7AD2-41ED-B3E9-A19453ABE601}" name="_x000d__x000a__x000a_Mai 2019 _x000a_Nombre de services, avant la pandémie"/>
    <tableColumn id="7" xr3:uid="{176D16FE-86FC-4A8E-A0D2-B223228830AC}" name="_x000d__x000a__x000a_Juin 2019_x000a_Nombre de services, avant la pandémie"/>
    <tableColumn id="8" xr3:uid="{B1779564-3ABB-4432-876B-7C196715A743}" name="_x000d__x000a__x000a_Juillet 2019_x000a_Nombre de services, avant la pandémie"/>
    <tableColumn id="9" xr3:uid="{348E54C9-F72F-4C06-A08B-C67FC7EED76E}" name="_x000d__x000a__x000a_Août 2019_x000a_Nombre de services, avant la pandémie"/>
    <tableColumn id="10" xr3:uid="{BF4A4063-48F0-4030-8F2A-C3A05F212B90}" name="_x000d__x000a__x000a_Septembre 2019_x000a_Nombre de services, avant la pandémie"/>
    <tableColumn id="11" xr3:uid="{606372D1-0FB0-43C3-AB3B-5215354C271F}" name="_x000d__x000a__x000a_Octobre 2019_x000a_Nombre de services, avant la pandémie"/>
    <tableColumn id="12" xr3:uid="{0156C370-4F06-4613-9540-19D3BC84126B}" name="_x000d__x000a__x000a_Novembre 2019_x000a_Nombre de services, avant la pandémie"/>
    <tableColumn id="13" xr3:uid="{7B56106E-BC11-40A7-A2AE-F0DF748C1D63}" name="_x000d__x000a__x000a_Décembre 2019_x000a_Nombre de services, avant la pandémie"/>
    <tableColumn id="14" xr3:uid="{19F18D1C-7E45-4C18-8C09-1AC3E4EC088F}" name="Janvier à _x000a_décembre 2019 (moyenne mensuelle)_x000a_Nombre de services, avant la pandémie"/>
    <tableColumn id="15" xr3:uid="{DBA1C20D-7FE4-4429-A536-E9D9CBD8031F}" name="_x000d__x000a__x000a_Mars 2020_x000a_Nombre de services, pendant la pandémie"/>
    <tableColumn id="16" xr3:uid="{D99FDBC9-C81F-43B7-B93F-06E89B969C53}" name="_x000d__x000a__x000a_Avril 2020_x000a_Nombre de services, pendant la pandémie"/>
    <tableColumn id="17" xr3:uid="{457EDEBF-2A1C-4E10-83E4-D3A1BF54E1E9}" name="_x000d__x000a__x000a_Mai 2020_x000a_Nombre de services, pendant la pandémie"/>
    <tableColumn id="18" xr3:uid="{3BCF072A-F616-463B-8461-D37CF27E1DEC}" name="_x000d__x000a__x000a_Juin 2020_x000a_Nombre de services, pendant la pandémie"/>
    <tableColumn id="19" xr3:uid="{D14470FA-0043-4806-8131-A5E92C0242A2}" name="_x000d__x000a__x000a_Juillet 2020_x000a_Nombre de services, pendant la pandémie"/>
    <tableColumn id="20" xr3:uid="{BABC787E-6B6F-4D4A-B159-A8516366B6B1}" name="_x000d__x000a__x000a_Août 2020 _x000a_Nombre de services, pendant la pandémie"/>
    <tableColumn id="21" xr3:uid="{F2762D44-F765-4FE9-87A7-6845FB4039D6}" name="_x000d__x000a__x000a_Septembre 2020_x000a_Nombre de services, pendant la pandémie"/>
    <tableColumn id="22" xr3:uid="{7999FF73-83DC-4D2E-9299-3DC10CBA3C20}" name="_x000d__x000a__x000a_Octobre 2020_x000a_Nombre de services, pendant la pandémie"/>
    <tableColumn id="23" xr3:uid="{411F9332-F922-430C-BCDC-3B67A492677E}" name="_x000d__x000a__x000a_Novembre 2020_x000a_Nombre de services, pendant la pandémie" dataDxfId="1253"/>
    <tableColumn id="24" xr3:uid="{5652C4A5-FA99-4E66-B9C5-2575154954F3}" name="_x000d__x000a__x000a_Décembre 2020_x000a_Nombre de services, pendant la pandémie" dataDxfId="1252"/>
    <tableColumn id="25" xr3:uid="{1C628BD8-1294-486B-A56A-9C98EA792331}" name="_x000d__x000a__x000a_Janvier 2021_x000a_Nombre de services, pendant la pandémie"/>
    <tableColumn id="26" xr3:uid="{7F4DB5A7-0245-4986-9CFE-5788DBADDD69}" name="_x000d__x000a__x000a_Février 2021_x000a_Nombre de services, pendant la pandémie"/>
    <tableColumn id="27" xr3:uid="{6BF9980B-3930-4A03-A972-8BC49505B67C}" name="_x000d__x000a__x000a_Mars 2021_x000a_Nombre de services, pendant la pandémie"/>
    <tableColumn id="28" xr3:uid="{E5CAF334-E7AE-4CE1-BA39-480F327AC29C}" name="_x000d__x000a_Mars 2020 à mars 2021 (moyenne mensuelle)_x000a_Nombre de services, pendant la pandémie"/>
    <tableColumn id="29" xr3:uid="{013EDC12-4F86-450D-A5E2-B21FD1B13159}" name="_x000a_Mars 2019 à mars 2020_x000a_Variation en pourcentage, avant la pandémie vs pendant la pandémie" dataDxfId="1251" dataCellStyle="Percent"/>
    <tableColumn id="30" xr3:uid="{4EBEDF9A-2DD7-40D3-BD18-E10D079A6469}" name="_x000a_Avril 2019 à avril 2020_x000a_Variation en pourcentage, avant la pandémie vs pendant la pandémie" dataDxfId="1250" dataCellStyle="Percent"/>
    <tableColumn id="31" xr3:uid="{6D1A9CDF-F48B-41E3-B2FE-260A396D997B}" name="_x000a_Mai 2019 à mai 2020_x000a_Variation en pourcentage, avant la pandémie vs pendant la pandémie" dataDxfId="1249" dataCellStyle="Percent"/>
    <tableColumn id="32" xr3:uid="{CC0E73F1-4D90-4C82-9507-1D6F76F4549F}" name="_x000a_Juin 2019 à juin 2020_x000a_Variation en pourcentage, avant la pandémie vs pendant la pandémie" dataDxfId="1248" dataCellStyle="Percent"/>
    <tableColumn id="33" xr3:uid="{D22AF8F2-48D8-4A76-9473-B6F31B49147F}" name="_x000a_Juillet 2019 à juillet 2020_x000a_Variation en pourcentage, avant la pandémie vs pendant la pandémie" dataDxfId="1247" dataCellStyle="Percent"/>
    <tableColumn id="34" xr3:uid="{32529A57-CF20-4535-9ED4-4146661D362B}" name="_x000a_Août 2019 à août 2020_x000a_Variation en pourcentage, avant la pandémie vs pendant la pandémie" dataDxfId="1246" dataCellStyle="Percent"/>
    <tableColumn id="35" xr3:uid="{93076820-1B0D-490A-9591-4B5E1A4AAB31}" name="_x000a_Septembre 2019 à septembre 2020_x000a_Variation en pourcentage, avant la pandémie vs pendant la pandémie" dataDxfId="1245" dataCellStyle="Percent"/>
    <tableColumn id="36" xr3:uid="{02205E68-26F9-4891-9F20-02B0024B3A5D}" name="_x000a_Octobre 2019 à octobre 2020_x000a_Variation en pourcentage, avant la pandémie vs pendant la pandémie" dataDxfId="1244" dataCellStyle="Percent"/>
    <tableColumn id="37" xr3:uid="{F286BF59-EF74-4F9E-8494-45F907AA9654}" name="_x000a_Novembre 2019 à novembre 2020_x000a_Variation en pourcentage, avant la pandémie vs pendant la pandémie" dataDxfId="1243" dataCellStyle="Percent"/>
    <tableColumn id="38" xr3:uid="{4E97E5A2-75CF-4FF1-8779-8B342C685835}" name="_x000a_Décembre 2019 à décembre 2020_x000a_Variation en pourcentage, avant la pandémie vs pendant la pandémie" dataDxfId="1242" dataCellStyle="Percent"/>
    <tableColumn id="39" xr3:uid="{E895499A-0E10-42C4-99D9-9A76CEE38AEB}" name="_x000a_Janvier 2019 à janvier 2021_x000a_Variation en pourcentage, avant la pandémie vs pendant la pandémie" dataDxfId="1241" dataCellStyle="Percent"/>
    <tableColumn id="40" xr3:uid="{58F23238-D6EE-4A28-B1E2-BC25FA29EA48}" name="_x000a_Février 2019 à février 2021_x000a_Variation en pourcentage, avant la pandémie vs pendant la pandémie" dataDxfId="1240" dataCellStyle="Percent"/>
    <tableColumn id="41" xr3:uid="{F2F01DC4-8294-44FF-9CD5-20868E5EB8AA}" name="_x000a_Mars 2019 à mars 2021_x000a_Variation en pourcentage, avant la pandémie vs pendant la pandémie" dataDxfId="1239" dataCellStyle="Percent"/>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F964B2B6-2BA7-4132-B4D6-47C2AD23BE2E}" name="Table33" displayName="Table33" ref="A47:AO53" totalsRowShown="0" headerRowDxfId="1238" dataDxfId="1236" headerRowBorderDxfId="1237" tableBorderDxfId="1235" totalsRowBorderDxfId="1234" headerRowCellStyle="Header_row" dataCellStyle="Percent">
  <tableColumns count="41">
    <tableColumn id="1" xr3:uid="{EA3D0C99-CC2D-47C8-9CD0-80B58D7EA62F}" name="Groupes de services des chirurgiens spécialisés" dataDxfId="1233"/>
    <tableColumn id="2" xr3:uid="{9D769120-BFC3-4302-92A6-2C6847243D9C}" name="_x000d__x000a__x000a_Janvier 2019_x000a_Nombre de services, avant la pandémie"/>
    <tableColumn id="3" xr3:uid="{58936BDE-A4A7-40E9-88CB-FCDB18A9641C}" name="_x000d__x000a__x000a_Février 2019_x000a_Nombre de services, avant la pandémie"/>
    <tableColumn id="4" xr3:uid="{3D8EE91B-9B2A-4558-AB8A-C9131E4F0000}" name="_x000d__x000a__x000a_Mars 2019_x000a_Nombre de services, avant la pandémie"/>
    <tableColumn id="5" xr3:uid="{3E4555AF-959C-4B09-8322-B406806F399A}" name="_x000d__x000a__x000a_Avril 2019 _x000a_Nombre de services, avant la pandémie"/>
    <tableColumn id="6" xr3:uid="{FAD8CC56-8A39-471B-971A-BC12E28AEA84}" name="_x000d__x000a__x000a_Mai 2019 _x000a_Nombre de services, avant la pandémie"/>
    <tableColumn id="7" xr3:uid="{61BFA77C-C7B9-47A9-99A2-44A000A50512}" name="_x000d__x000a__x000a_Juin 2019_x000a_Nombre de services, avant la pandémie"/>
    <tableColumn id="8" xr3:uid="{EFF78EBB-2779-424D-988B-5E1A084ADA95}" name="_x000d__x000a__x000a_Juillet 2019_x000a_Nombre de services, avant la pandémie"/>
    <tableColumn id="9" xr3:uid="{88A77538-256B-4B6A-BD2E-4164DE1D41DD}" name="_x000d__x000a__x000a_Août 2019_x000a_Nombre de services, avant la pandémie"/>
    <tableColumn id="10" xr3:uid="{1335348C-81E5-4897-8005-CFE93CD2B016}" name="_x000d__x000a__x000a_Septembre 2019_x000a_Nombre de services, avant la pandémie"/>
    <tableColumn id="11" xr3:uid="{8868F70E-1796-4F95-A715-F49AEFA5CD76}" name="_x000d__x000a__x000a_Octobre 2019_x000a_Nombre de services, avant la pandémie"/>
    <tableColumn id="12" xr3:uid="{AE4EDD5D-6B0D-49B1-B357-E835531FDBC2}" name="_x000d__x000a__x000a_Novembre 2019_x000a_Nombre de services, avant la pandémie"/>
    <tableColumn id="13" xr3:uid="{99C3B07B-6466-4C05-A98D-0756BC941B0C}" name="_x000d__x000a__x000a_Décembre 2019_x000a_Nombre de services, avant la pandémie"/>
    <tableColumn id="14" xr3:uid="{CB7A1118-1AA5-487E-A000-0DE4D61D84C0}" name="Janvier à _x000a_décembre 2019 (moyenne mensuelle)_x000a_Nombre de services, avant la pandémie" dataDxfId="1232"/>
    <tableColumn id="15" xr3:uid="{15D50136-18B9-4348-BCEA-E746ADA30F20}" name="_x000d__x000a__x000a_Mars 2020_x000a_Nombre de services, pendant la pandémie"/>
    <tableColumn id="16" xr3:uid="{51D2A1FC-07E0-47BF-8850-85BFC0ECAACA}" name="_x000d__x000a__x000a_Avril 2020_x000a_Nombre de services, pendant la pandémie"/>
    <tableColumn id="17" xr3:uid="{46D80E80-5CC8-408D-9AC2-4E59BFD759A8}" name="_x000d__x000a__x000a_Mai 2020_x000a_Nombre de services, pendant la pandémie"/>
    <tableColumn id="18" xr3:uid="{229F48E0-E1E3-47C8-A89A-3E12837961FE}" name="_x000d__x000a__x000a_Juin 2020_x000a_Nombre de services, pendant la pandémie"/>
    <tableColumn id="19" xr3:uid="{E2FFAF74-E8FC-4DCF-B4A0-41870CAC3182}" name="_x000d__x000a__x000a_Juillet 2020_x000a_Nombre de services, pendant la pandémie"/>
    <tableColumn id="20" xr3:uid="{F7234798-1A0B-4D66-84BF-27376D458D6B}" name="_x000d__x000a__x000a_Août 2020 _x000a_Nombre de services, pendant la pandémie"/>
    <tableColumn id="21" xr3:uid="{73284C3A-667C-487A-A943-C5259EED50BA}" name="_x000d__x000a__x000a_Septembre 2020_x000a_Nombre de services, pendant la pandémie"/>
    <tableColumn id="22" xr3:uid="{B0E8C239-D7F7-453B-B2B3-5E36BD7C3EBB}" name="_x000d__x000a__x000a_Octobre 2020_x000a_Nombre de services, pendant la pandémie"/>
    <tableColumn id="23" xr3:uid="{5304EC00-55BF-438F-82AE-E7081ACEE181}" name="_x000d__x000a__x000a_Novembre 2020_x000a_Nombre de services, pendant la pandémie" dataDxfId="1231"/>
    <tableColumn id="24" xr3:uid="{FC9369ED-47C1-4520-83EB-1259BCA57D83}" name="_x000d__x000a__x000a_Décembre 2020_x000a_Nombre de services, pendant la pandémie" dataDxfId="1230"/>
    <tableColumn id="25" xr3:uid="{6AF9CD6C-63D2-4C8F-9552-2A1820145DC0}" name="_x000d__x000a__x000a_Janvier 2021_x000a_Nombre de services, pendant la pandémie"/>
    <tableColumn id="26" xr3:uid="{EE25B535-C27B-46D8-A55F-87530E6586B5}" name="_x000d__x000a__x000a_Février 2021_x000a_Nombre de services, pendant la pandémie"/>
    <tableColumn id="27" xr3:uid="{AD52C50A-59C3-4EF6-88E0-2604A5EC96FF}" name="_x000d__x000a__x000a_Mars 2021_x000a_Nombre de services, pendant la pandémie"/>
    <tableColumn id="28" xr3:uid="{E1E0955B-90B5-4CD6-AF67-14475F2AE1DE}" name="_x000d__x000a_Mars 2020 à mars 2021 (moyenne mensuelle)_x000a_Nombre de services, pendant la pandémie"/>
    <tableColumn id="29" xr3:uid="{668469FA-C798-4ED6-A72D-5BC8361CF966}" name="_x000a_Mars 2019 à mars 2020_x000a_Variation en pourcentage, avant la pandémie vs pendant la pandémie" dataDxfId="1229" dataCellStyle="Percent"/>
    <tableColumn id="30" xr3:uid="{4D3F7256-7DC0-4058-9C06-A8B1F98A6FD7}" name="_x000a_Avril 2019 à avril 2020_x000a_Variation en pourcentage, avant la pandémie vs pendant la pandémie" dataDxfId="1228" dataCellStyle="Percent"/>
    <tableColumn id="31" xr3:uid="{273B6F15-CE30-4809-B8C5-B4EFAA7AF73A}" name="_x000a_Mai 2019 à mai 2020_x000a_Variation en pourcentage, avant la pandémie vs pendant la pandémie" dataDxfId="1227" dataCellStyle="Percent"/>
    <tableColumn id="32" xr3:uid="{CEB7A43A-7116-4FC7-AE68-56055CBDE455}" name="_x000a_Juin 2019 à juin 2020_x000a_Variation en pourcentage, avant la pandémie vs pendant la pandémie" dataDxfId="1226" dataCellStyle="Percent"/>
    <tableColumn id="33" xr3:uid="{E51ACC11-E743-4286-A298-2836301179BE}" name="_x000a_Juillet 2019 à juillet 2020_x000a_Variation en pourcentage, avant la pandémie vs pendant la pandémie" dataDxfId="1225" dataCellStyle="Percent"/>
    <tableColumn id="34" xr3:uid="{BBB7ECDA-1E54-4FB2-A604-5740065B4818}" name="_x000a_Août 2019 à août 2020_x000a_Variation en pourcentage, avant la pandémie vs pendant la pandémie" dataDxfId="1224" dataCellStyle="Percent"/>
    <tableColumn id="35" xr3:uid="{4CBD519B-4E56-4C83-9FDA-837DD5B6F397}" name="_x000a_Septembre 2019 à septembre 2020_x000a_Variation en pourcentage, avant la pandémie vs pendant la pandémie" dataDxfId="1223" dataCellStyle="Percent"/>
    <tableColumn id="36" xr3:uid="{EB4D26A2-8CBD-44D7-B936-CFB181FF99E8}" name="_x000a_Octobre 2019 à octobre 2020_x000a_Variation en pourcentage, avant la pandémie vs pendant la pandémie" dataDxfId="1222" dataCellStyle="Percent"/>
    <tableColumn id="37" xr3:uid="{0AC8B9C6-F21C-4094-8BD0-E16D384EC321}" name="_x000a_Novembre 2019 à novembre 2020_x000a_Variation en pourcentage, avant la pandémie vs pendant la pandémie" dataDxfId="1221" dataCellStyle="Percent"/>
    <tableColumn id="38" xr3:uid="{2C9BB171-06FD-4FA0-8F1A-A6FCEC61911F}" name="_x000a_Décembre 2019 à décembre 2020_x000a_Variation en pourcentage, avant la pandémie vs pendant la pandémie" dataDxfId="1220" dataCellStyle="Percent"/>
    <tableColumn id="39" xr3:uid="{9983EA2B-5677-4A10-9444-56A9D075CCA9}" name="_x000a_Janvier 2019 à janvier 2021_x000a_Variation en pourcentage, avant la pandémie vs pendant la pandémie" dataDxfId="1219" dataCellStyle="Percent"/>
    <tableColumn id="40" xr3:uid="{17F2339D-3487-46FC-BA93-B66076E95918}" name="_x000a_Février 2019 à février 2021_x000a_Variation en pourcentage, avant la pandémie vs pendant la pandémie" dataDxfId="1218" dataCellStyle="Percent"/>
    <tableColumn id="41" xr3:uid="{34F56665-887F-4A3A-BBD5-77414B7948A1}" name="_x000a_Mars 2019 à mars 2021_x000a_Variation en pourcentage, avant la pandémie vs pendant la pandémie" dataDxfId="1217" dataCellStyle="Percent"/>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59F4D613-1F6C-4333-B255-4DB844A78E2B}" name="Table34" displayName="Table34" ref="A68:AO73" totalsRowShown="0" headerRowDxfId="1216" dataDxfId="1214" headerRowBorderDxfId="1215" tableBorderDxfId="1213" headerRowCellStyle="Header_row" dataCellStyle="Percent">
  <tableColumns count="41">
    <tableColumn id="1" xr3:uid="{085B3D67-8140-4BED-8788-00458A2E2171}" name="Groupe de services des médecins de famille" dataDxfId="1212"/>
    <tableColumn id="2" xr3:uid="{E558D0CF-7E63-4FA5-9B17-8D5E08002FF1}" name="_x000d__x000a__x000a_Janvier 2019_x000a_Nombre de services, avant la pandémie" dataDxfId="1211"/>
    <tableColumn id="3" xr3:uid="{D4E38587-94B0-44E3-8D44-0C78E10C2386}" name="_x000d__x000a__x000a_Février 2019_x000a_Nombre de services, avant la pandémie" dataDxfId="1210"/>
    <tableColumn id="4" xr3:uid="{27F39E8E-0824-4B0A-A913-66A2972596DE}" name="_x000d__x000a__x000a_Mars 2019_x000a_Nombre de services, avant la pandémie" dataDxfId="1209" dataCellStyle="Comma"/>
    <tableColumn id="5" xr3:uid="{2D4B5FD8-20DF-446D-BDFE-8BA8CA438BA2}" name="_x000d__x000a__x000a_Avril 2019 _x000a_Nombre de services, avant la pandémie" dataDxfId="1208" dataCellStyle="Comma"/>
    <tableColumn id="6" xr3:uid="{AFA2AE18-A870-4A91-85AA-7AC16715037C}" name="_x000d__x000a__x000a_Mai 2019 _x000a_Nombre de services, avant la pandémie" dataDxfId="1207" dataCellStyle="Comma"/>
    <tableColumn id="7" xr3:uid="{82E9C461-5D84-424D-9DE5-2BC3BEDA1DA5}" name="_x000d__x000a__x000a_Juin 2019_x000a_Nombre de services, avant la pandémie" dataDxfId="1206" dataCellStyle="Comma"/>
    <tableColumn id="8" xr3:uid="{74052FA5-7A69-4636-8DF8-9372BCAB26C3}" name="_x000d__x000a__x000a_Juillet 2019_x000a_Nombre de services, avant la pandémie" dataDxfId="1205" dataCellStyle="Comma"/>
    <tableColumn id="9" xr3:uid="{9BF69E88-6F04-4CA8-93DB-41AE28378A35}" name="_x000d__x000a__x000a_Août 2019_x000a_Nombre de services, avant la pandémie" dataDxfId="1204" dataCellStyle="Comma"/>
    <tableColumn id="10" xr3:uid="{70F2BDE1-2A51-47D5-968D-21E6B2A245AE}" name="_x000d__x000a__x000a_Septembre 2019_x000a_Nombre de services, avant la pandémie" dataDxfId="1203" dataCellStyle="Comma"/>
    <tableColumn id="11" xr3:uid="{656C82F1-B1C0-4B4E-9B1E-45D1B7C70134}" name="_x000d__x000a__x000a_Octobre 2019_x000a_Nombre de services, avant la pandémie" dataDxfId="1202" dataCellStyle="Comma"/>
    <tableColumn id="12" xr3:uid="{C84BBA41-F122-4B8D-B66B-C1B65BFF4309}" name="_x000d__x000a__x000a_Novembre 2019_x000a_Nombre de services, avant la pandémie" dataDxfId="1201" dataCellStyle="Comma"/>
    <tableColumn id="13" xr3:uid="{B923EC78-64F3-4CFE-8221-6B56E755DE34}" name="_x000d__x000a__x000a_Décembre 2019_x000a_Nombre de services, avant la pandémie" dataDxfId="1200" dataCellStyle="Comma"/>
    <tableColumn id="14" xr3:uid="{F187F2A9-EF78-44CF-ACFD-3F256CB6CE9F}" name="Janvier à _x000a_décembre 2019 (moyenne mensuelle)_x000a_Nombre de services, avant la pandémie" dataDxfId="1199" dataCellStyle="Comma"/>
    <tableColumn id="15" xr3:uid="{CF6E4384-BD89-4E7A-AA69-0B94679EFFEF}" name="_x000d__x000a__x000a_Mars 2020_x000a_Nombre de services, pendant la pandémie" dataDxfId="1198" dataCellStyle="Comma"/>
    <tableColumn id="16" xr3:uid="{F1040936-89CB-45ED-8DB2-0574E80AA5CA}" name="_x000d__x000a__x000a_Avril 2020_x000a_Nombre de services, pendant la pandémie" dataDxfId="1197" dataCellStyle="Comma"/>
    <tableColumn id="17" xr3:uid="{644BA44E-489B-45FE-9416-B646D4C80425}" name="_x000d__x000a__x000a_Mai 2020_x000a_Nombre de services, pendant la pandémie" dataDxfId="1196" dataCellStyle="Comma"/>
    <tableColumn id="18" xr3:uid="{DA64EF40-FEA0-4468-8745-A0BA42439D5D}" name="_x000d__x000a__x000a_Juin 2020_x000a_Nombre de services, pendant la pandémie" dataDxfId="1195" dataCellStyle="Comma"/>
    <tableColumn id="19" xr3:uid="{3AF58AF8-9370-4904-B853-BCF029728DD9}" name="_x000d__x000a__x000a_Juillet 2020_x000a_Nombre de services, pendant la pandémie" dataDxfId="1194" dataCellStyle="Comma"/>
    <tableColumn id="20" xr3:uid="{93CDCC9D-2F7C-4776-82ED-9F6116A261F9}" name="_x000d__x000a__x000a_Août 2020 _x000a_Nombre de services, pendant la pandémie" dataDxfId="1193" dataCellStyle="Comma"/>
    <tableColumn id="21" xr3:uid="{47E805DD-1309-428E-89A6-EBF697C8B0FA}" name="_x000d__x000a__x000a_Septembre 2020_x000a_Nombre de services, pendant la pandémie" dataDxfId="1192" dataCellStyle="Comma"/>
    <tableColumn id="22" xr3:uid="{07B4D5D1-965F-4C1C-94F6-5E6B6167D4E0}" name="_x000d__x000a__x000a_Octobre 2020_x000a_Nombre de services, pendant la pandémie" dataDxfId="1191" dataCellStyle="Comma"/>
    <tableColumn id="23" xr3:uid="{62E76E04-35B0-4D38-9B20-36C23E5345CE}" name="_x000d__x000a__x000a_Novembre 2020_x000a_Nombre de services, pendant la pandémie" dataDxfId="1190" dataCellStyle="Comma"/>
    <tableColumn id="24" xr3:uid="{0C19E0EF-566E-4513-AFF6-D2719B3B4685}" name="_x000d__x000a__x000a_Décembre 2020_x000a_Nombre de services, pendant la pandémie" dataDxfId="1189" dataCellStyle="Comma"/>
    <tableColumn id="25" xr3:uid="{A31D4B8E-766D-406E-9E3A-4377E3925F27}" name="_x000d__x000a__x000a_Janvier 2021_x000a_Nombre de services, pendant la pandémie" dataDxfId="1188" dataCellStyle="Comma"/>
    <tableColumn id="26" xr3:uid="{EF27E4E9-5C84-41B6-B716-C97EE7737B6A}" name="_x000d__x000a__x000a_Février 2021_x000a_Nombre de services, pendant la pandémie" dataDxfId="1187" dataCellStyle="Comma"/>
    <tableColumn id="27" xr3:uid="{4F335F28-5595-4D5B-B540-F10EC101131E}" name="_x000d__x000a__x000a_Mars 2021_x000a_Nombre de services, pendant la pandémie" dataDxfId="1186" dataCellStyle="Comma"/>
    <tableColumn id="28" xr3:uid="{9C244C9D-A843-411A-8EC0-6D98B7E95D58}" name="_x000d__x000a_Mars 2020 à mars 2021 (moyenne mensuelle)_x000a_Nombre de services, pendant la pandémie" dataDxfId="1185" dataCellStyle="Percent"/>
    <tableColumn id="29" xr3:uid="{7F1A161C-7D9D-4764-9664-16148AC2FB7E}" name="_x000a_Mars 2019 à mars 2020_x000a_Variation en pourcentage, avant la pandémie vs pendant la pandémie" dataDxfId="1184" dataCellStyle="Percent"/>
    <tableColumn id="30" xr3:uid="{E4536D0C-B7F6-41BF-A527-99F4B08615EF}" name="_x000a_Avril 2019 à avril 2020_x000a_Variation en pourcentage, avant la pandémie vs pendant la pandémie" dataDxfId="1183" dataCellStyle="Percent"/>
    <tableColumn id="31" xr3:uid="{11733F68-0E9C-47DC-A0ED-7D0E5ECA5425}" name="_x000a_Mai 2019 à mai 2020_x000a_Variation en pourcentage, avant la pandémie vs pendant la pandémie" dataDxfId="1182" dataCellStyle="Percent"/>
    <tableColumn id="32" xr3:uid="{B272BD17-BA24-44FE-8F05-3A598CF5DB27}" name="_x000a_Juin 2019 à juin 2020_x000a_Variation en pourcentage, avant la pandémie vs pendant la pandémie" dataDxfId="1181" dataCellStyle="Percent"/>
    <tableColumn id="33" xr3:uid="{571A24F0-F028-4CE4-B063-2FEB46B69F54}" name="_x000a_Juillet 2019 à juillet 2020_x000a_Variation en pourcentage, avant la pandémie vs pendant la pandémie" dataDxfId="1180" dataCellStyle="Percent"/>
    <tableColumn id="34" xr3:uid="{1E13C089-85B9-415D-8FA6-B6552B03F147}" name="_x000a_Août 2019 à août 2020_x000a_Variation en pourcentage, avant la pandémie vs pendant la pandémie" dataDxfId="1179" dataCellStyle="Percent"/>
    <tableColumn id="35" xr3:uid="{9E44C6E6-0DF5-4B69-ADCE-22880CD9D0D2}" name="_x000a_Septembre 2019 à septembre 2020_x000a_Variation en pourcentage, avant la pandémie vs pendant la pandémie" dataDxfId="1178" dataCellStyle="Percent"/>
    <tableColumn id="36" xr3:uid="{B76C775F-B1E3-45A1-9903-C73FCCE202AB}" name="_x000a_Octobre 2019 à octobre 2020_x000a_Variation en pourcentage, avant la pandémie vs pendant la pandémie" dataDxfId="1177" dataCellStyle="Percent"/>
    <tableColumn id="37" xr3:uid="{E8F82D82-95F8-4D85-BC82-94939A58A0BA}" name="_x000a_Novembre 2019 à novembre 2020_x000a_Variation en pourcentage, avant la pandémie vs pendant la pandémie" dataDxfId="1176" dataCellStyle="Percent"/>
    <tableColumn id="38" xr3:uid="{2A58F7A9-C25A-49A4-835C-43C91F39CAC3}" name="_x000a_Décembre 2019 à décembre 2020_x000a_Variation en pourcentage, avant la pandémie vs pendant la pandémie" dataDxfId="1175" dataCellStyle="Percent"/>
    <tableColumn id="39" xr3:uid="{78401423-E560-4E7A-A7DB-297B4EB6D6CB}" name="_x000a_Janvier 2019 à janvier 2021_x000a_Variation en pourcentage, avant la pandémie vs pendant la pandémie" dataDxfId="1174" dataCellStyle="Percent"/>
    <tableColumn id="40" xr3:uid="{29509EC4-7696-4E87-9D98-D6BF64A6B622}" name="_x000a_Février 2019 à février 2021_x000a_Variation en pourcentage, avant la pandémie vs pendant la pandémie" dataDxfId="1173" dataCellStyle="Percent"/>
    <tableColumn id="41" xr3:uid="{0984DD6C-0DB0-4790-B6C4-4CA2CE0BDBF1}" name="_x000a_Mars 2019 à mars 2021_x000a_Variation en pourcentage, avant la pandémie vs pendant la pandémie" dataDxfId="1172" dataCellStyle="Percent"/>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4F3B42D1-A212-44FE-93ED-417D79FCAF9B}" name="Table35" displayName="Table35" ref="A88:AO93" totalsRowShown="0" headerRowDxfId="1171" dataDxfId="1169" headerRowBorderDxfId="1170" tableBorderDxfId="1168" totalsRowBorderDxfId="1167" headerRowCellStyle="Header_row" dataCellStyle="Percent">
  <tableColumns count="41">
    <tableColumn id="1" xr3:uid="{98B19B8E-ECA5-46C0-B6A3-3882E062C379}" name="Groupe de services des médecins de famille" dataDxfId="1166"/>
    <tableColumn id="2" xr3:uid="{19B92D06-D4F5-40A4-9B83-CAEF670CE8AC}" name="_x000d__x000a__x000a_Janvier 2019_x000a_Nombre de services, avant la pandémie" dataDxfId="1165"/>
    <tableColumn id="3" xr3:uid="{AF93366A-4CCA-417B-AE7C-2031B63B9623}" name="_x000d__x000a__x000a_Février 2019_x000a_Nombre de services, avant la pandémie" dataDxfId="1164"/>
    <tableColumn id="4" xr3:uid="{A8FBB126-1D9C-44B8-8279-2D64B5AD74A3}" name="_x000d__x000a__x000a_Mars 2019_x000a_Nombre de services, avant la pandémie" dataDxfId="1163" dataCellStyle="Comma"/>
    <tableColumn id="5" xr3:uid="{9329138B-9EBA-4490-BD51-7A1B402377BF}" name="_x000d__x000a__x000a_Avril 2019 _x000a_Nombre de services, avant la pandémie" dataDxfId="1162" dataCellStyle="Comma"/>
    <tableColumn id="6" xr3:uid="{13D37468-AC9F-4668-A55C-F035B3C4E5AD}" name="_x000d__x000a__x000a_Mai 2019 _x000a_Nombre de services, avant la pandémie" dataDxfId="1161" dataCellStyle="Comma"/>
    <tableColumn id="7" xr3:uid="{E7A670A6-0870-4D15-AEE7-54CCD4BE6F92}" name="_x000d__x000a__x000a_Juin 2019_x000a_Nombre de services, avant la pandémie" dataDxfId="1160" dataCellStyle="Comma"/>
    <tableColumn id="8" xr3:uid="{0318A7E4-43F1-4971-9153-FE7D6CBD4030}" name="_x000d__x000a__x000a_Juillet 2019_x000a_Nombre de services, avant la pandémie" dataDxfId="1159" dataCellStyle="Comma"/>
    <tableColumn id="9" xr3:uid="{1552E4FF-36A0-4249-B96C-068DD0525E31}" name="_x000d__x000a__x000a_Août 2019_x000a_Nombre de services, avant la pandémie" dataDxfId="1158" dataCellStyle="Comma"/>
    <tableColumn id="10" xr3:uid="{DA67AD69-74D9-486F-B706-1EC7F9C8DD27}" name="_x000d__x000a__x000a_Septembre 2019_x000a_Nombre de services, avant la pandémie" dataDxfId="1157" dataCellStyle="Comma"/>
    <tableColumn id="11" xr3:uid="{7D735DCF-12DA-414C-82DA-DD99C53A7B2B}" name="_x000d__x000a__x000a_Octobre 2019_x000a_Nombre de services, avant la pandémie" dataDxfId="1156" dataCellStyle="Comma"/>
    <tableColumn id="12" xr3:uid="{55695F0A-5EFB-401A-981C-866E5DFEDB83}" name="_x000d__x000a__x000a_Novembre 2019_x000a_Nombre de services, avant la pandémie" dataDxfId="1155" dataCellStyle="Comma"/>
    <tableColumn id="13" xr3:uid="{18730C07-032A-4CDD-9AB0-FA8808BA5D08}" name="_x000d__x000a__x000a_Décembre 2019_x000a_Nombre de services, avant la pandémie" dataDxfId="1154" dataCellStyle="Comma"/>
    <tableColumn id="14" xr3:uid="{C9F2A6B4-4573-4469-8B4E-E31E70DDF2B4}" name="Janvier à _x000a_décembre 2019 (moyenne mensuelle)_x000a_Nombre de services, avant la pandémie" dataDxfId="1153" dataCellStyle="Comma"/>
    <tableColumn id="15" xr3:uid="{95F79CF0-252B-47E2-A479-11C0316E00EF}" name="_x000d__x000a__x000a_Mars 2020_x000a_Nombre de services, pendant la pandémie" dataDxfId="1152" dataCellStyle="Comma"/>
    <tableColumn id="16" xr3:uid="{97D0DAEE-2D2D-4473-8D06-785D5ACE3A52}" name="_x000d__x000a__x000a_Avril 2020_x000a_Nombre de services, pendant la pandémie" dataDxfId="1151" dataCellStyle="Comma"/>
    <tableColumn id="17" xr3:uid="{163371AE-A254-4F1C-98E7-859513BE6F68}" name="_x000d__x000a__x000a_Mai 2020_x000a_Nombre de services, pendant la pandémie" dataDxfId="1150" dataCellStyle="Comma"/>
    <tableColumn id="18" xr3:uid="{EF124D0A-61B4-4A62-AF0A-779CADCF6A50}" name="_x000d__x000a__x000a_Juin 2020_x000a_Nombre de services, pendant la pandémie" dataDxfId="1149" dataCellStyle="Comma"/>
    <tableColumn id="19" xr3:uid="{23CC60C1-6708-4D48-91BC-A80173D30B7D}" name="_x000d__x000a__x000a_Juillet 2020_x000a_Nombre de services, pendant la pandémie" dataDxfId="1148" dataCellStyle="Comma"/>
    <tableColumn id="20" xr3:uid="{6ACF81CD-31E6-4ECF-A6D9-9E4E9145E74D}" name="_x000d__x000a__x000a_Août 2020 _x000a_Nombre de services, pendant la pandémie" dataDxfId="1147" dataCellStyle="Comma"/>
    <tableColumn id="21" xr3:uid="{2470E0F1-4340-4F11-A192-B785B2764165}" name="_x000d__x000a__x000a_Septembre 2020_x000a_Nombre de services, pendant la pandémie" dataDxfId="1146" dataCellStyle="Comma"/>
    <tableColumn id="22" xr3:uid="{76B578BB-C034-4A14-8B76-84E2F60E9F78}" name="_x000d__x000a__x000a_Octobre 2020_x000a_Nombre de services, pendant la pandémie" dataDxfId="1145" dataCellStyle="Comma"/>
    <tableColumn id="23" xr3:uid="{834564E8-88A6-4C00-AA23-93FDE43B785B}" name="_x000d__x000a__x000a_Novembre 2020_x000a_Nombre de services, pendant la pandémie" dataDxfId="1144" dataCellStyle="Comma"/>
    <tableColumn id="24" xr3:uid="{63B24BD8-BB5D-4617-B2C3-919E3A80AEBD}" name="_x000d__x000a__x000a_Décembre 2020_x000a_Nombre de services, pendant la pandémie" dataDxfId="1143" dataCellStyle="Comma"/>
    <tableColumn id="25" xr3:uid="{E0B6129B-32CB-457D-91C6-EA049556624E}" name="_x000d__x000a__x000a_Janvier 2021_x000a_Nombre de services, pendant la pandémie" dataDxfId="1142" dataCellStyle="Comma"/>
    <tableColumn id="26" xr3:uid="{C9B22AAE-57B8-4DCE-B178-F8AA56DF18EB}" name="_x000d__x000a__x000a_Février 2021_x000a_Nombre de services, pendant la pandémie" dataDxfId="1141" dataCellStyle="Comma"/>
    <tableColumn id="27" xr3:uid="{FDF6DA79-DCD4-46E3-8E72-B97356063B4F}" name="_x000d__x000a__x000a_Mars 2021_x000a_Nombre de services, pendant la pandémie" dataDxfId="1140" dataCellStyle="Comma"/>
    <tableColumn id="28" xr3:uid="{8A322D6C-E91A-4885-B5F1-B61A45820815}" name="_x000d__x000a_Mars 2020 à mars 2021 (moyenne mensuelle)_x000a_Nombre de services, pendant la pandémie" dataDxfId="1139" dataCellStyle="Percent"/>
    <tableColumn id="29" xr3:uid="{32C72132-BE5C-4CD3-A644-CD0BC4E366D8}" name="_x000a_Mars 2019 à mars 2020_x000a_Variation en pourcentage, avant la pandémie vs pendant la pandémie" dataDxfId="1138" dataCellStyle="Percent"/>
    <tableColumn id="30" xr3:uid="{79ECFAE9-5E32-4788-AC9E-6C84AEA9ED66}" name="_x000a_Avril 2019 à avril 2020_x000a_Variation en pourcentage, avant la pandémie vs pendant la pandémie" dataDxfId="1137" dataCellStyle="Percent"/>
    <tableColumn id="31" xr3:uid="{E23B720D-4C68-4F44-9E0A-4536F90B4AFA}" name="_x000a_Mai 2019 à mai 2020_x000a_Variation en pourcentage, avant la pandémie vs pendant la pandémie" dataDxfId="1136" dataCellStyle="Percent"/>
    <tableColumn id="32" xr3:uid="{688677D8-E67A-496B-AE38-F4F6E665F633}" name="_x000a_Juin 2019 à juin 2020_x000a_Variation en pourcentage, avant la pandémie vs pendant la pandémie" dataDxfId="1135" dataCellStyle="Percent"/>
    <tableColumn id="33" xr3:uid="{1CD68696-2731-48BB-ADFA-7923A49741BC}" name="_x000a_Juillet 2019 à juillet 2020_x000a_Variation en pourcentage, avant la pandémie vs pendant la pandémie" dataDxfId="1134" dataCellStyle="Percent"/>
    <tableColumn id="34" xr3:uid="{020CF69F-7F79-4E1B-8F3E-AA64B5A1530F}" name="_x000a_Août 2019 à août 2020_x000a_Variation en pourcentage, avant la pandémie vs pendant la pandémie" dataDxfId="1133" dataCellStyle="Percent"/>
    <tableColumn id="35" xr3:uid="{FE06F258-4C4E-4413-B780-3E73E380359F}" name="_x000a_Septembre 2019 à septembre 2020_x000a_Variation en pourcentage, avant la pandémie vs pendant la pandémie" dataDxfId="1132" dataCellStyle="Percent"/>
    <tableColumn id="36" xr3:uid="{DB859F9E-3E40-4AB6-B15B-2F20FC879AB8}" name="_x000a_Octobre 2019 à octobre 2020_x000a_Variation en pourcentage, avant la pandémie vs pendant la pandémie" dataDxfId="1131" dataCellStyle="Percent"/>
    <tableColumn id="37" xr3:uid="{492EB32B-4DD8-4E14-874D-173F1BE4DE3A}" name="_x000a_Novembre 2019 à novembre 2020_x000a_Variation en pourcentage, avant la pandémie vs pendant la pandémie" dataDxfId="1130" dataCellStyle="Percent"/>
    <tableColumn id="38" xr3:uid="{58C3973E-1B8E-4134-9292-DAC4D7E59C0C}" name="_x000a_Décembre 2019 à décembre 2020_x000a_Variation en pourcentage, avant la pandémie vs pendant la pandémie" dataDxfId="1129" dataCellStyle="Percent"/>
    <tableColumn id="39" xr3:uid="{CF8A6CBA-F9AC-4F48-B62F-C712B577F7BC}" name="_x000a_Janvier 2019 à janvier 2021_x000a_Variation en pourcentage, avant la pandémie vs pendant la pandémie" dataDxfId="1128" dataCellStyle="Percent"/>
    <tableColumn id="40" xr3:uid="{DC6520DD-DBD6-44E9-BD82-A4E62B4283CC}" name="_x000a_Février 2019 à février 2021_x000a_Variation en pourcentage, avant la pandémie vs pendant la pandémie" dataDxfId="1127" dataCellStyle="Percent"/>
    <tableColumn id="41" xr3:uid="{98A2FF2E-1856-4080-B844-A2641F36E086}" name="_x000a_Mars 2019 à mars 2021_x000a_Variation en pourcentage, avant la pandémie vs pendant la pandémie" dataDxfId="1126" dataCellStyle="Percent"/>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3955B176-9E00-496D-97AA-F120C110F92E}" name="Table36" displayName="Table36" ref="A108:AO113" totalsRowShown="0" headerRowDxfId="1125" dataDxfId="1123" headerRowBorderDxfId="1124" tableBorderDxfId="1122" totalsRowBorderDxfId="1121" headerRowCellStyle="Header_row">
  <tableColumns count="41">
    <tableColumn id="1" xr3:uid="{36A556B9-EBDC-48F4-BB2A-2A271948FFDC}" name="Groupe de services des médecins de famille" dataDxfId="1120"/>
    <tableColumn id="2" xr3:uid="{933A91A9-B6CB-4446-BEA5-65288DA216EF}" name="_x000d__x000a__x000a_Janvier 2019_x000a_Nombre de services, avant la pandémie" dataDxfId="1119"/>
    <tableColumn id="3" xr3:uid="{B35AE898-B1BD-48C4-9A71-FEC63E55DB61}" name="_x000d__x000a__x000a_Février 2019_x000a_Nombre de services, avant la pandémie" dataDxfId="1118"/>
    <tableColumn id="4" xr3:uid="{FF7DCC0F-CA15-4CA7-9B9E-3742065296B4}" name="_x000d__x000a__x000a_Mars 2019_x000a_Nombre de services, avant la pandémie" dataDxfId="1117"/>
    <tableColumn id="5" xr3:uid="{351F8911-45F8-4FBE-BF3F-08DFD60D93A5}" name="_x000d__x000a__x000a_Avril 2019 _x000a_Nombre de services, avant la pandémie" dataDxfId="1116"/>
    <tableColumn id="6" xr3:uid="{5E3A8BBE-B041-4EFB-9446-CB2A38A83AF2}" name="_x000d__x000a__x000a_Mai 2019 _x000a_Nombre de services, avant la pandémie" dataDxfId="1115"/>
    <tableColumn id="7" xr3:uid="{14C0F916-DAA2-4743-BD5A-520D6CF90CCE}" name="_x000d__x000a__x000a_Juin 2019_x000a_Nombre de services, avant la pandémie" dataDxfId="1114"/>
    <tableColumn id="8" xr3:uid="{5FB0F8D8-206B-42E3-8F01-54B35EA92535}" name="_x000d__x000a__x000a_Juillet 2019_x000a_Nombre de services, avant la pandémie" dataDxfId="1113"/>
    <tableColumn id="9" xr3:uid="{C9CC2E7F-46EA-48DB-AED9-54EE56AB404E}" name="_x000d__x000a__x000a_Août 2019_x000a_Nombre de services, avant la pandémie" dataDxfId="1112"/>
    <tableColumn id="10" xr3:uid="{2E41452E-4089-4079-9BE7-09DA43A41CEC}" name="_x000d__x000a__x000a_Septembre 2019_x000a_Nombre de services, avant la pandémie" dataDxfId="1111"/>
    <tableColumn id="11" xr3:uid="{56EFA7CF-39FD-41C5-9920-0D2CCBC1360B}" name="_x000d__x000a__x000a_Octobre 2019_x000a_Nombre de services, avant la pandémie" dataDxfId="1110"/>
    <tableColumn id="12" xr3:uid="{8455D4ED-4F82-4B63-A8DD-4AAF13640395}" name="_x000d__x000a__x000a_Novembre 2019_x000a_Nombre de services, avant la pandémie" dataDxfId="1109"/>
    <tableColumn id="13" xr3:uid="{E366106E-826B-4D2F-8190-F1808FAADF8C}" name="_x000d__x000a__x000a_Décembre 2019_x000a_Nombre de services, avant la pandémie" dataDxfId="1108"/>
    <tableColumn id="14" xr3:uid="{9CA3C5F2-B067-4604-B2B0-63B6739EA7D6}" name="Janvier à _x000a_décembre 2019 (moyenne mensuelle)_x000a_Nombre de services, avant la pandémie" dataDxfId="1107"/>
    <tableColumn id="15" xr3:uid="{DF56B5F5-2CFF-444C-904C-CF3C8C36DE01}" name="_x000d__x000a__x000a_Mars 2020_x000a_Nombre de services, pendant la pandémie" dataDxfId="1106"/>
    <tableColumn id="16" xr3:uid="{4C0C1C9C-E2BB-43A0-94C2-7F27DA7E0B93}" name="_x000d__x000a__x000a_Avril 2020_x000a_Nombre de services, pendant la pandémie" dataDxfId="1105"/>
    <tableColumn id="17" xr3:uid="{408AE345-D093-4630-89B1-EB8D046749DF}" name="_x000d__x000a__x000a_Mai 2020_x000a_Nombre de services, pendant la pandémie" dataDxfId="1104"/>
    <tableColumn id="18" xr3:uid="{46ABFDC2-9D62-4D90-BFBC-77EC0FA02F8D}" name="_x000d__x000a__x000a_Juin 2020_x000a_Nombre de services, pendant la pandémie" dataDxfId="1103"/>
    <tableColumn id="19" xr3:uid="{B15D60EF-8774-4143-8F6E-FE32C090D3D5}" name="_x000d__x000a__x000a_Juillet 2020_x000a_Nombre de services, pendant la pandémie" dataDxfId="1102"/>
    <tableColumn id="20" xr3:uid="{A21A5CBA-913C-49BF-B68D-F87EA3843B57}" name="_x000d__x000a__x000a_Août 2020 _x000a_Nombre de services, pendant la pandémie" dataDxfId="1101"/>
    <tableColumn id="21" xr3:uid="{E876B482-082B-439E-9A5A-C0E02089A4D9}" name="_x000d__x000a__x000a_Septembre 2020_x000a_Nombre de services, pendant la pandémie" dataDxfId="1100"/>
    <tableColumn id="22" xr3:uid="{C7F7D93A-489B-429D-9461-92B3A8FDDC69}" name="_x000d__x000a__x000a_Octobre 2020_x000a_Nombre de services, pendant la pandémie" dataDxfId="1099"/>
    <tableColumn id="23" xr3:uid="{F8991E58-2A8A-40B1-8509-926B82785050}" name="_x000d__x000a__x000a_Novembre 2020_x000a_Nombre de services, pendant la pandémie" dataDxfId="1098"/>
    <tableColumn id="24" xr3:uid="{9DC2C40C-8B24-43FB-87C8-514CC90DABF3}" name="_x000d__x000a__x000a_Décembre 2020_x000a_Nombre de services, pendant la pandémie" dataDxfId="1097"/>
    <tableColumn id="25" xr3:uid="{79C395B7-5B86-4D1A-B390-AAA498C15DC0}" name="_x000d__x000a__x000a_Janvier 2021_x000a_Nombre de services, pendant la pandémie" dataDxfId="1096"/>
    <tableColumn id="26" xr3:uid="{AA1DA3C2-72F8-4D2F-89FF-E9836D6107E5}" name="_x000d__x000a__x000a_Février 2021_x000a_Nombre de services, pendant la pandémie" dataDxfId="1095"/>
    <tableColumn id="27" xr3:uid="{EAF571DC-6CED-49B3-BB57-727466056F8B}" name="_x000d__x000a__x000a_Mars 2021_x000a_Nombre de services, pendant la pandémie" dataDxfId="1094"/>
    <tableColumn id="28" xr3:uid="{C06610A8-43EE-4854-B9BE-29DB784989F7}" name="_x000d__x000a_Mars 2020 à mars 2021 (moyenne mensuelle)_x000a_Nombre de services, pendant la pandémie" dataDxfId="1093"/>
    <tableColumn id="29" xr3:uid="{DBF47DC6-1BBF-4470-B50F-41D677101357}" name="_x000a_Mars 2019 à mars 2020_x000a_Variation en pourcentage, avant la pandémie vs pendant la pandémie" dataDxfId="1092"/>
    <tableColumn id="30" xr3:uid="{4747F4B9-0978-4097-9976-C040719F290B}" name="_x000a_Avril 2019 à avril 2020_x000a_Variation en pourcentage, avant la pandémie vs pendant la pandémie" dataDxfId="1091"/>
    <tableColumn id="31" xr3:uid="{9C80536E-CAEC-4E6E-9874-E16133B8F17D}" name="_x000a_Mai 2019 à mai 2020_x000a_Variation en pourcentage, avant la pandémie vs pendant la pandémie" dataDxfId="1090"/>
    <tableColumn id="32" xr3:uid="{96F368C1-1F37-487E-AB9C-C46ED3B888CD}" name="_x000a_Juin 2019 à juin 2020_x000a_Variation en pourcentage, avant la pandémie vs pendant la pandémie" dataDxfId="1089"/>
    <tableColumn id="33" xr3:uid="{7246D969-77A6-4BCA-A5A5-A49F9D2D0D78}" name="_x000a_Juillet 2019 à juillet 2020_x000a_Variation en pourcentage, avant la pandémie vs pendant la pandémie" dataDxfId="1088"/>
    <tableColumn id="34" xr3:uid="{F551FBBF-BFED-46B4-86F2-815774E143E4}" name="_x000a_Août 2019 à août 2020_x000a_Variation en pourcentage, avant la pandémie vs pendant la pandémie" dataDxfId="1087"/>
    <tableColumn id="35" xr3:uid="{BF249D35-ACB7-4BD2-8177-7928EAFC3867}" name="_x000a_Septembre 2019 à septembre 2020_x000a_Variation en pourcentage, avant la pandémie vs pendant la pandémie" dataDxfId="1086"/>
    <tableColumn id="36" xr3:uid="{D1220AA0-D82F-4B29-A79F-C878DFFCEC6D}" name="_x000a_Octobre 2019 à octobre 2020_x000a_Variation en pourcentage, avant la pandémie vs pendant la pandémie" dataDxfId="1085"/>
    <tableColumn id="37" xr3:uid="{7A1D3EFF-C857-4C49-9DCC-EEB49223EEE4}" name="_x000a_Novembre 2019 à novembre 2020_x000a_Variation en pourcentage, avant la pandémie vs pendant la pandémie" dataDxfId="1084"/>
    <tableColumn id="38" xr3:uid="{55FFEAC7-7483-4D9F-8FB9-7FAEE5127933}" name="_x000a_Décembre 2019 à décembre 2020_x000a_Variation en pourcentage, avant la pandémie vs pendant la pandémie" dataDxfId="1083"/>
    <tableColumn id="39" xr3:uid="{A3CC1366-1D59-4726-B2C2-D04B74141962}" name="_x000a_Janvier 2019 à janvier 2021_x000a_Variation en pourcentage, avant la pandémie vs pendant la pandémie" dataDxfId="1082"/>
    <tableColumn id="40" xr3:uid="{E11B8712-082F-4A52-8510-B015CB022821}" name="_x000a_Février 2019 à février 2021_x000a_Variation en pourcentage, avant la pandémie vs pendant la pandémie" dataDxfId="1081"/>
    <tableColumn id="41" xr3:uid="{80E6556D-EFC3-4798-9E9B-97F689E1A163}" name="_x000a_Mars 2019 à mars 2021_x000a_Variation en pourcentage, avant la pandémie vs pendant la pandémie" dataDxfId="1080"/>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238FAE5D-B62A-4021-BDD2-0F10A8913827}" name="Table37" displayName="Table37" ref="A128:AO133" totalsRowShown="0" headerRowDxfId="1079" dataDxfId="1077" headerRowBorderDxfId="1078" tableBorderDxfId="1076" totalsRowBorderDxfId="1075" headerRowCellStyle="Header_row">
  <tableColumns count="41">
    <tableColumn id="1" xr3:uid="{37829CE6-7E46-42F6-B30C-1DE47D689545}" name="Groupe de services des médecins de famille" dataDxfId="1074"/>
    <tableColumn id="2" xr3:uid="{D5D48FEB-E7FE-46D4-9226-79178D687131}" name="_x000d__x000a__x000a_Janvier 2019_x000a_Nombre de services, avant la pandémie" dataDxfId="1073"/>
    <tableColumn id="3" xr3:uid="{482B68D0-6778-49EE-B2DC-75589CC192B3}" name="_x000d__x000a__x000a_Février 2019_x000a_Nombre de services, avant la pandémie" dataDxfId="1072"/>
    <tableColumn id="4" xr3:uid="{FB7EB5E9-63E1-4DC8-B77E-D62C22416934}" name="_x000d__x000a__x000a_Mars 2019_x000a_Nombre de services, avant la pandémie" dataDxfId="1071"/>
    <tableColumn id="5" xr3:uid="{1D077779-205C-4E42-9B21-52B8A0DB61A4}" name="_x000d__x000a__x000a_Avril 2019 _x000a_Nombre de services, avant la pandémie" dataDxfId="1070"/>
    <tableColumn id="6" xr3:uid="{C5910A3F-4186-4DE6-8750-5649FACE76C0}" name="_x000d__x000a__x000a_Mai 2019 _x000a_Nombre de services, avant la pandémie" dataDxfId="1069"/>
    <tableColumn id="7" xr3:uid="{6E40F9C8-42CF-438F-912A-3CF3FD8E037B}" name="_x000d__x000a__x000a_Juin 2019_x000a_Nombre de services, avant la pandémie" dataDxfId="1068"/>
    <tableColumn id="8" xr3:uid="{310F6F69-2059-4E4E-97C8-2CC773F8A4A4}" name="_x000d__x000a__x000a_Juillet 2019_x000a_Nombre de services, avant la pandémie" dataDxfId="1067"/>
    <tableColumn id="9" xr3:uid="{CD0CC39B-55FA-40D2-85DA-F8F1B43459CA}" name="_x000d__x000a__x000a_Août 2019_x000a_Nombre de services, avant la pandémie" dataDxfId="1066"/>
    <tableColumn id="10" xr3:uid="{999CA562-7F42-484D-8AC6-6372AB33DBAA}" name="_x000d__x000a__x000a_Septembre 2019_x000a_Nombre de services, avant la pandémie" dataDxfId="1065"/>
    <tableColumn id="11" xr3:uid="{C53FE1A7-2D25-4EC8-986E-A3E59EFEDAD0}" name="_x000d__x000a__x000a_Octobre 2019_x000a_Nombre de services, avant la pandémie" dataDxfId="1064"/>
    <tableColumn id="12" xr3:uid="{856AEDE7-31E2-4C03-8527-0BA935112CFF}" name="_x000d__x000a__x000a_Novembre 2019_x000a_Nombre de services, avant la pandémie" dataDxfId="1063"/>
    <tableColumn id="13" xr3:uid="{359C3C35-FDE1-46F3-BE04-B85A53EA9D38}" name="_x000d__x000a__x000a_Décembre 2019_x000a_Nombre de services, avant la pandémie" dataDxfId="1062"/>
    <tableColumn id="14" xr3:uid="{6F8E8D3C-C2D7-4058-94A0-F3365FDCE0DB}" name="Janvier à _x000a_décembre 2019 (moyenne mensuelle)_x000a_Nombre de services, avant la pandémie" dataDxfId="1061"/>
    <tableColumn id="15" xr3:uid="{C517ED4F-6734-4225-BC0F-D398D47F01CC}" name="_x000d__x000a__x000a_Mars 2020_x000a_Nombre de services, pendant la pandémie" dataDxfId="1060"/>
    <tableColumn id="16" xr3:uid="{89233BF4-4D1F-4CBE-A03E-F0CE1796ECC7}" name="_x000d__x000a__x000a_Avril 2020_x000a_Nombre de services, pendant la pandémie" dataDxfId="1059"/>
    <tableColumn id="17" xr3:uid="{D1682C56-0263-44B0-8945-75D7B7C51524}" name="_x000d__x000a__x000a_Mai 2020_x000a_Nombre de services, pendant la pandémie" dataDxfId="1058"/>
    <tableColumn id="18" xr3:uid="{3072D9C4-4478-407F-850E-2A60113A722F}" name="_x000d__x000a__x000a_Juin 2020_x000a_Nombre de services, pendant la pandémie" dataDxfId="1057"/>
    <tableColumn id="19" xr3:uid="{ED6E9694-04C4-4B3C-8267-F455D1B111EC}" name="_x000d__x000a__x000a_Juillet 2020_x000a_Nombre de services, pendant la pandémie" dataDxfId="1056"/>
    <tableColumn id="20" xr3:uid="{BAE368C2-033F-4C79-ACB2-675DC14D2F98}" name="_x000d__x000a__x000a_Août 2020 _x000a_Nombre de services, pendant la pandémie" dataDxfId="1055"/>
    <tableColumn id="21" xr3:uid="{9D65D537-7CC8-4A62-BDFD-A6AADC68E6DE}" name="_x000d__x000a__x000a_Septembre 2020_x000a_Nombre de services, pendant la pandémie" dataDxfId="1054"/>
    <tableColumn id="22" xr3:uid="{6BA8A68D-D947-458E-83E4-4080086B2619}" name="_x000d__x000a__x000a_Octobre 2020_x000a_Nombre de services, pendant la pandémie" dataDxfId="1053"/>
    <tableColumn id="23" xr3:uid="{C27696F1-10CF-4B22-85F7-076BCDB3B8D6}" name="_x000d__x000a__x000a_Novembre 2020_x000a_Nombre de services, pendant la pandémie" dataDxfId="1052"/>
    <tableColumn id="24" xr3:uid="{0194CFCD-9CD0-4587-805C-985EB7224E24}" name="_x000d__x000a__x000a_Décembre 2020_x000a_Nombre de services, pendant la pandémie" dataDxfId="1051"/>
    <tableColumn id="25" xr3:uid="{D1E0F0B0-3992-422A-BF1C-573459B5D6A1}" name="_x000d__x000a__x000a_Janvier 2021_x000a_Nombre de services, pendant la pandémie" dataDxfId="1050"/>
    <tableColumn id="26" xr3:uid="{92E38A54-A4C3-43A4-8DC0-0D0FAC850449}" name="_x000d__x000a__x000a_Février 2021_x000a_Nombre de services, pendant la pandémie" dataDxfId="1049"/>
    <tableColumn id="27" xr3:uid="{77BC15A5-D7B3-4F3A-BD10-533A7ABB97C8}" name="_x000d__x000a__x000a_Mars 2021_x000a_Nombre de services, pendant la pandémie" dataDxfId="1048"/>
    <tableColumn id="28" xr3:uid="{1275B641-A314-40C9-BA6F-E204A86A816A}" name="_x000d__x000a_Mars 2020 à mars 2021 (moyenne mensuelle)_x000a_Nombre de services, pendant la pandémie" dataDxfId="1047"/>
    <tableColumn id="29" xr3:uid="{1D4FB3B2-48BF-42DD-8066-014215A42F00}" name="_x000a_Mars 2019 à mars 2020_x000a_Variation en pourcentage, avant la pandémie vs pendant la pandémie" dataDxfId="1046"/>
    <tableColumn id="30" xr3:uid="{F828F121-F93C-4FD9-8B90-07228AEE3B32}" name="_x000a_Avril 2019 à avril 2020_x000a_Variation en pourcentage, avant la pandémie vs pendant la pandémie" dataDxfId="1045"/>
    <tableColumn id="31" xr3:uid="{9CEAEDDC-EADA-4CB7-ADD9-0EF9E4956235}" name="_x000a_Mai 2019 à mai 2020_x000a_Variation en pourcentage, avant la pandémie vs pendant la pandémie" dataDxfId="1044"/>
    <tableColumn id="32" xr3:uid="{9221D9FD-654D-404F-A81F-F8D5701C93DA}" name="_x000a_Juin 2019 à juin 2020_x000a_Variation en pourcentage, avant la pandémie vs pendant la pandémie" dataDxfId="1043"/>
    <tableColumn id="33" xr3:uid="{CFAA2C5B-7971-4D0E-98E9-92AFEA2D85B1}" name="_x000a_Juillet 2019 à juillet 2020_x000a_Variation en pourcentage, avant la pandémie vs pendant la pandémie" dataDxfId="1042"/>
    <tableColumn id="34" xr3:uid="{484B9AFC-A249-4868-A4FB-B9585F8EF9B2}" name="_x000a_Août 2019 à août 2020_x000a_Variation en pourcentage, avant la pandémie vs pendant la pandémie" dataDxfId="1041"/>
    <tableColumn id="35" xr3:uid="{4120411A-6409-444B-92F2-5E6DBFB29C42}" name="_x000a_Septembre 2019 à septembre 2020_x000a_Variation en pourcentage, avant la pandémie vs pendant la pandémie" dataDxfId="1040"/>
    <tableColumn id="36" xr3:uid="{454315F3-0870-4410-9AC4-7C6C1712D77E}" name="_x000a_Octobre 2019 à octobre 2020_x000a_Variation en pourcentage, avant la pandémie vs pendant la pandémie" dataDxfId="1039"/>
    <tableColumn id="37" xr3:uid="{9A3976B2-2973-4E2B-89B1-DC944B87CDB3}" name="_x000a_Novembre 2019 à novembre 2020_x000a_Variation en pourcentage, avant la pandémie vs pendant la pandémie" dataDxfId="1038"/>
    <tableColumn id="38" xr3:uid="{584C7FA7-0D60-4966-AA80-5C216C607650}" name="_x000a_Décembre 2019 à décembre 2020_x000a_Variation en pourcentage, avant la pandémie vs pendant la pandémie" dataDxfId="1037"/>
    <tableColumn id="39" xr3:uid="{56695D5B-668C-4962-805C-9A4485DBDBDF}" name="_x000a_Janvier 2019 à janvier 2021_x000a_Variation en pourcentage, avant la pandémie vs pendant la pandémie" dataDxfId="1036"/>
    <tableColumn id="40" xr3:uid="{AB3D74CA-FD63-418B-A419-7D56933B19E8}" name="_x000a_Février 2019 à février 2021_x000a_Variation en pourcentage, avant la pandémie vs pendant la pandémie" dataDxfId="1035"/>
    <tableColumn id="41" xr3:uid="{A9B8672D-CB35-4431-8DC7-CBBE4909BCCC}" name="_x000a_Mars 2019 à mars 2021_x000a_Variation en pourcentage, avant la pandémie vs pendant la pandémie" dataDxfId="1034"/>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218D5D46-1BE1-46E9-8639-765EA715C65D}" name="Table38" displayName="Table38" ref="A148:AO153" totalsRowShown="0" headerRowDxfId="1033" dataDxfId="1031" headerRowBorderDxfId="1032" tableBorderDxfId="1030" totalsRowBorderDxfId="1029" headerRowCellStyle="Header_row" dataCellStyle="Percent">
  <tableColumns count="41">
    <tableColumn id="1" xr3:uid="{A786F919-AE16-4A58-B4A3-EF4399D045E0}" name="Groupe de services des médecins de famille" dataDxfId="1028"/>
    <tableColumn id="2" xr3:uid="{A171F39F-7891-4ABD-850D-29875AC78560}" name="_x000d__x000a__x000a_Janvier 2019_x000a_Nombre de services, avant la pandémie" dataDxfId="1027"/>
    <tableColumn id="3" xr3:uid="{BFBDB2F3-D14C-460A-A7DD-DD1541155457}" name="_x000d__x000a__x000a_Février 2019_x000a_Nombre de services, avant la pandémie" dataDxfId="1026"/>
    <tableColumn id="4" xr3:uid="{7CDA6F44-E3DE-4D1D-BF47-A9F468FC2320}" name="_x000d__x000a__x000a_Mars 2019_x000a_Nombre de services, avant la pandémie" dataDxfId="1025" dataCellStyle="Comma"/>
    <tableColumn id="5" xr3:uid="{D80CE6DC-0856-42D7-845B-5FD375DD1F6B}" name="_x000d__x000a__x000a_Avril 2019 _x000a_Nombre de services, avant la pandémie" dataDxfId="1024" dataCellStyle="Comma"/>
    <tableColumn id="6" xr3:uid="{9932CEFD-E91E-4171-80E7-CD9059D429DD}" name="_x000d__x000a__x000a_Mai 2019 _x000a_Nombre de services, avant la pandémie" dataDxfId="1023" dataCellStyle="Comma"/>
    <tableColumn id="7" xr3:uid="{EBF25E10-D02F-46E4-85AE-9DE08BA8ACB2}" name="_x000d__x000a__x000a_Juin 2019_x000a_Nombre de services, avant la pandémie" dataDxfId="1022" dataCellStyle="Comma"/>
    <tableColumn id="8" xr3:uid="{EECB995C-8E1A-432B-91D4-37B687060977}" name="_x000d__x000a__x000a_Juillet 2019_x000a_Nombre de services, avant la pandémie" dataDxfId="1021" dataCellStyle="Comma"/>
    <tableColumn id="9" xr3:uid="{88857146-12AD-4832-B37C-929DB41CD4D2}" name="_x000d__x000a__x000a_Août 2019_x000a_Nombre de services, avant la pandémie" dataDxfId="1020" dataCellStyle="Comma"/>
    <tableColumn id="10" xr3:uid="{4C6A4F9F-8052-4DC7-8BB0-FDB024760629}" name="_x000d__x000a__x000a_Septembre 2019_x000a_Nombre de services, avant la pandémie" dataDxfId="1019" dataCellStyle="Comma"/>
    <tableColumn id="11" xr3:uid="{2740B2AE-E82E-48F0-BF77-AE71505A6177}" name="_x000d__x000a__x000a_Octobre 2019_x000a_Nombre de services, avant la pandémie" dataDxfId="1018" dataCellStyle="Comma"/>
    <tableColumn id="12" xr3:uid="{70B8B88D-CC6F-4916-85EF-5DE95AF6644A}" name="_x000d__x000a__x000a_Novembre 2019_x000a_Nombre de services, avant la pandémie" dataDxfId="1017" dataCellStyle="Comma"/>
    <tableColumn id="13" xr3:uid="{BB6093DF-AA62-4356-A2B5-B86FFAB8A179}" name="_x000d__x000a__x000a_Décembre 2019_x000a_Nombre de services, avant la pandémie" dataDxfId="1016" dataCellStyle="Comma"/>
    <tableColumn id="14" xr3:uid="{44BE8FD7-FA6A-4C17-9C8E-F8F3572B315F}" name="Janvier à _x000a_décembre 2019 (moyenne mensuelle)_x000a_Nombre de services, avant la pandémie" dataDxfId="1015" dataCellStyle="Comma"/>
    <tableColumn id="15" xr3:uid="{DE814B36-E8CA-4825-8F8E-A3763438F5B3}" name="_x000d__x000a__x000a_Mars 2020_x000a_Nombre de services, pendant la pandémie" dataDxfId="1014" dataCellStyle="Comma"/>
    <tableColumn id="16" xr3:uid="{EC19F1AB-566F-4E29-9103-BF93B3409A43}" name="_x000d__x000a__x000a_Avril 2020_x000a_Nombre de services, pendant la pandémie" dataDxfId="1013" dataCellStyle="Comma"/>
    <tableColumn id="17" xr3:uid="{DB4441C5-340C-4385-9160-A7956E371112}" name="_x000d__x000a__x000a_Mai 2020_x000a_Nombre de services, pendant la pandémie" dataDxfId="1012" dataCellStyle="Comma"/>
    <tableColumn id="18" xr3:uid="{6F04EE5B-0669-44B0-83A4-0024162705E1}" name="_x000d__x000a__x000a_Juin 2020_x000a_Nombre de services, pendant la pandémie" dataDxfId="1011" dataCellStyle="Comma"/>
    <tableColumn id="19" xr3:uid="{8CAE959E-BF93-4A15-A9AE-63718F86DC25}" name="_x000d__x000a__x000a_Juillet 2020_x000a_Nombre de services, pendant la pandémie" dataDxfId="1010" dataCellStyle="Comma"/>
    <tableColumn id="20" xr3:uid="{B8174E26-1118-495A-86D8-597BC82B40A8}" name="_x000d__x000a__x000a_Août 2020 _x000a_Nombre de services, pendant la pandémie" dataDxfId="1009" dataCellStyle="Comma"/>
    <tableColumn id="21" xr3:uid="{09F68FC9-0F76-406C-9F98-1890D375EC38}" name="_x000d__x000a__x000a_Septembre 2020_x000a_Nombre de services, pendant la pandémie" dataDxfId="1008" dataCellStyle="Comma"/>
    <tableColumn id="22" xr3:uid="{46D6F58D-35E3-466B-8115-1E64027FF8A0}" name="_x000d__x000a__x000a_Octobre 2020_x000a_Nombre de services, pendant la pandémie" dataDxfId="1007" dataCellStyle="Comma"/>
    <tableColumn id="23" xr3:uid="{B102A5FA-DCE6-4996-B88B-1C995861ED93}" name="_x000d__x000a__x000a_Novembre 2020_x000a_Nombre de services, pendant la pandémie" dataDxfId="1006" dataCellStyle="Comma"/>
    <tableColumn id="24" xr3:uid="{2B591767-8390-45F5-907C-F27C6F15BC88}" name="_x000d__x000a__x000a_Décembre 2020_x000a_Nombre de services, pendant la pandémie" dataDxfId="1005" dataCellStyle="Comma"/>
    <tableColumn id="25" xr3:uid="{96912B25-7FA9-4084-B65F-8DBAF6E8A649}" name="_x000d__x000a__x000a_Janvier 2021_x000a_Nombre de services, pendant la pandémie" dataDxfId="1004" dataCellStyle="Comma"/>
    <tableColumn id="26" xr3:uid="{389B64D1-D781-4805-B686-5F9FF25C4E88}" name="_x000d__x000a__x000a_Février 2021_x000a_Nombre de services, pendant la pandémie" dataDxfId="1003" dataCellStyle="Comma"/>
    <tableColumn id="27" xr3:uid="{9227253F-4CF6-425F-9D81-AF1D54739C0F}" name="_x000d__x000a__x000a_Mars 2021_x000a_Nombre de services, pendant la pandémie" dataDxfId="1002" dataCellStyle="Comma"/>
    <tableColumn id="28" xr3:uid="{CA180FD4-72F3-4CBD-A866-3FDFB669B3FC}" name="_x000d__x000a_Mars 2020 à mars 2021 (moyenne mensuelle)_x000a_Nombre de services, pendant la pandémie" dataDxfId="1001" dataCellStyle="Percent"/>
    <tableColumn id="29" xr3:uid="{BDB2A91B-B444-4816-8AA0-1A284820AEB8}" name="_x000a_Mars 2019 à mars 2020_x000a_Variation en pourcentage, avant la pandémie vs pendant la pandémie" dataDxfId="1000" dataCellStyle="Percent"/>
    <tableColumn id="30" xr3:uid="{41F96453-5230-4865-AB35-F8AC5C1E46A7}" name="_x000a_Avril 2019 à avril 2020_x000a_Variation en pourcentage, avant la pandémie vs pendant la pandémie" dataDxfId="999" dataCellStyle="Percent"/>
    <tableColumn id="31" xr3:uid="{2DE16D85-94EF-4221-AB02-D324100B7DC1}" name="_x000a_Mai 2019 à mai 2020_x000a_Variation en pourcentage, avant la pandémie vs pendant la pandémie" dataDxfId="998" dataCellStyle="Percent"/>
    <tableColumn id="32" xr3:uid="{3208BAC3-E64C-434A-A943-890590F33F73}" name="_x000a_Juin 2019 à juin 2020_x000a_Variation en pourcentage, avant la pandémie vs pendant la pandémie" dataDxfId="997" dataCellStyle="Percent"/>
    <tableColumn id="33" xr3:uid="{C5DD0F36-A587-43C1-B0EE-193B71874F1B}" name="_x000a_Juillet 2019 à juillet 2020_x000a_Variation en pourcentage, avant la pandémie vs pendant la pandémie" dataDxfId="996" dataCellStyle="Percent"/>
    <tableColumn id="34" xr3:uid="{86FC5AB2-B4E7-43E0-8909-E39D1BCC7903}" name="_x000a_Août 2019 à août 2020_x000a_Variation en pourcentage, avant la pandémie vs pendant la pandémie" dataDxfId="995" dataCellStyle="Percent"/>
    <tableColumn id="35" xr3:uid="{91E50426-5854-4544-A3DE-9441EDB1ED71}" name="_x000a_Septembre 2019 à septembre 2020_x000a_Variation en pourcentage, avant la pandémie vs pendant la pandémie" dataDxfId="994" dataCellStyle="Percent"/>
    <tableColumn id="36" xr3:uid="{7F6BB062-490E-44BE-9B91-5A98DAC48120}" name="_x000a_Octobre 2019 à octobre 2020_x000a_Variation en pourcentage, avant la pandémie vs pendant la pandémie" dataDxfId="993" dataCellStyle="Percent"/>
    <tableColumn id="37" xr3:uid="{243FF9DC-54E0-498B-982D-AC6CB285A421}" name="_x000a_Novembre 2019 à novembre 2020_x000a_Variation en pourcentage, avant la pandémie vs pendant la pandémie" dataDxfId="992" dataCellStyle="Percent"/>
    <tableColumn id="38" xr3:uid="{28259BDA-9472-41A2-BDE1-AE798A023325}" name="_x000a_Décembre 2019 à décembre 2020_x000a_Variation en pourcentage, avant la pandémie vs pendant la pandémie" dataDxfId="991" dataCellStyle="Percent"/>
    <tableColumn id="39" xr3:uid="{5C83EFEC-43E9-4FD4-B0B9-ABCC402F7558}" name="_x000a_Janvier 2019 à janvier 2021_x000a_Variation en pourcentage, avant la pandémie vs pendant la pandémie" dataDxfId="990" dataCellStyle="Percent"/>
    <tableColumn id="40" xr3:uid="{66912445-704B-4314-9E7C-28AC6902EEFA}" name="_x000a_Février 2019 à février 2021_x000a_Variation en pourcentage, avant la pandémie vs pendant la pandémie" dataDxfId="989" dataCellStyle="Percent"/>
    <tableColumn id="41" xr3:uid="{F3601FA4-ECCB-4101-B2CE-FCF0C17C77B4}" name="_x000a_Mars 2019 à mars 2021_x000a_Variation en pourcentage, avant la pandémie vs pendant la pandémie" dataDxfId="988" dataCellStyle="Percent"/>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6E5ADA0F-0083-4CAB-A0D0-5D993191EC88}" name="Table39" displayName="Table39" ref="A168:AO173" totalsRowShown="0" headerRowDxfId="987" dataDxfId="985" headerRowBorderDxfId="986" tableBorderDxfId="984" totalsRowBorderDxfId="983" headerRowCellStyle="Header_row" dataCellStyle="Percent">
  <tableColumns count="41">
    <tableColumn id="1" xr3:uid="{9BBF351E-9AA9-46A7-8C21-3881D0E423FF}" name="Groupe de services des médecins de famille" dataDxfId="982"/>
    <tableColumn id="2" xr3:uid="{BB07E354-7BB7-48B3-A30B-3F872B1B5964}" name="_x000d__x000a__x000a_Janvier 2019_x000a_Nombre de services, avant la pandémie" dataDxfId="981"/>
    <tableColumn id="3" xr3:uid="{5FAAA4A0-D327-48D3-A6A3-25FA759C3B6D}" name="_x000d__x000a__x000a_Février 2019_x000a_Nombre de services, avant la pandémie" dataDxfId="980"/>
    <tableColumn id="4" xr3:uid="{87F96076-93F0-496B-876D-75D41391F6F1}" name="_x000d__x000a__x000a_Mars 2019_x000a_Nombre de services, avant la pandémie" dataDxfId="979" dataCellStyle="Comma"/>
    <tableColumn id="5" xr3:uid="{BF7BA1F0-88CB-4ED7-8E75-06E8270C6664}" name="_x000d__x000a__x000a_Avril 2019 _x000a_Nombre de services, avant la pandémie" dataDxfId="978" dataCellStyle="Comma"/>
    <tableColumn id="6" xr3:uid="{E23CB8A9-C09A-4CB9-BEA6-66F04404D703}" name="_x000d__x000a__x000a_Mai 2019 _x000a_Nombre de services, avant la pandémie" dataDxfId="977" dataCellStyle="Comma"/>
    <tableColumn id="7" xr3:uid="{0E28AD3F-9E74-4155-B4F3-3CF5735627C0}" name="_x000d__x000a__x000a_Juin 2019_x000a_Nombre de services, avant la pandémie" dataDxfId="976" dataCellStyle="Comma"/>
    <tableColumn id="8" xr3:uid="{79F6D9E3-CDE8-4FCE-AFBA-26669B1E1BFF}" name="_x000d__x000a__x000a_Juillet 2019_x000a_Nombre de services, avant la pandémie" dataDxfId="975" dataCellStyle="Comma"/>
    <tableColumn id="9" xr3:uid="{9AB6F893-FCEC-4696-AF91-357FF98FDD14}" name="_x000d__x000a__x000a_Août 2019_x000a_Nombre de services, avant la pandémie" dataDxfId="974" dataCellStyle="Comma"/>
    <tableColumn id="10" xr3:uid="{D47E52A1-AF62-474B-83B6-092D108F30CC}" name="_x000d__x000a__x000a_Septembre 2019_x000a_Nombre de services, avant la pandémie" dataDxfId="973" dataCellStyle="Comma"/>
    <tableColumn id="11" xr3:uid="{46FF0269-4E18-4895-969F-320DFD459407}" name="_x000d__x000a__x000a_Octobre 2019_x000a_Nombre de services, avant la pandémie" dataDxfId="972" dataCellStyle="Comma"/>
    <tableColumn id="12" xr3:uid="{8A92947B-BF7F-47A6-AFA0-68A4637D9E2A}" name="_x000d__x000a__x000a_Novembre 2019_x000a_Nombre de services, avant la pandémie" dataDxfId="971" dataCellStyle="Comma"/>
    <tableColumn id="13" xr3:uid="{08844298-E9D5-47D1-927F-609F160B1E2A}" name="_x000d__x000a__x000a_Décembre 2019_x000a_Nombre de services, avant la pandémie" dataDxfId="970" dataCellStyle="Comma"/>
    <tableColumn id="14" xr3:uid="{BA97686E-A41E-46CA-A801-19A7A45536F0}" name="Janvier à _x000a_décembre 2019 (moyenne mensuelle)_x000a_Nombre de services, avant la pandémie" dataDxfId="969" dataCellStyle="Comma"/>
    <tableColumn id="15" xr3:uid="{B2868CBA-39CA-407B-AE72-BB98323FF243}" name="_x000d__x000a__x000a_Mars 2020_x000a_Nombre de services, pendant la pandémie" dataDxfId="968" dataCellStyle="Comma"/>
    <tableColumn id="16" xr3:uid="{49D245A4-215F-4EEE-BD37-7739B70EE018}" name="_x000d__x000a__x000a_Avril 2020_x000a_Nombre de services, pendant la pandémie" dataDxfId="967" dataCellStyle="Comma"/>
    <tableColumn id="17" xr3:uid="{D5943E90-501A-4201-B814-D098E10FFEBC}" name="_x000d__x000a__x000a_Mai 2020_x000a_Nombre de services, pendant la pandémie" dataDxfId="966" dataCellStyle="Comma"/>
    <tableColumn id="18" xr3:uid="{60249EDB-F731-4D93-9141-F70FB51EDD54}" name="_x000d__x000a__x000a_Juin 2020_x000a_Nombre de services, pendant la pandémie" dataDxfId="965" dataCellStyle="Comma"/>
    <tableColumn id="19" xr3:uid="{A2471A53-B3CE-4F78-89A3-B403783D669D}" name="_x000d__x000a__x000a_Juillet 2020_x000a_Nombre de services, pendant la pandémie" dataDxfId="964" dataCellStyle="Comma"/>
    <tableColumn id="20" xr3:uid="{DC66C7CC-74DC-4827-88FA-FFD8372BD5A0}" name="_x000d__x000a__x000a_Août 2020 _x000a_Nombre de services, pendant la pandémie" dataDxfId="963" dataCellStyle="Comma"/>
    <tableColumn id="21" xr3:uid="{24773F90-FE79-4CA3-B6A1-E5D08AB1D728}" name="_x000d__x000a__x000a_Septembre 2020_x000a_Nombre de services, pendant la pandémie" dataDxfId="962" dataCellStyle="Comma"/>
    <tableColumn id="22" xr3:uid="{BA1868C1-EB39-43D5-81C0-96F77F2C7260}" name="_x000d__x000a__x000a_Octobre 2020_x000a_Nombre de services, pendant la pandémie" dataDxfId="961" dataCellStyle="Comma"/>
    <tableColumn id="23" xr3:uid="{5070A393-F2B8-43C7-B6A7-0EEEC86FA7A2}" name="_x000d__x000a__x000a_Novembre 2020_x000a_Nombre de services, pendant la pandémie" dataDxfId="960" dataCellStyle="Comma"/>
    <tableColumn id="24" xr3:uid="{F4CD5AC4-3389-4B18-A35F-2D10AA1F4B14}" name="_x000d__x000a__x000a_Décembre 2020_x000a_Nombre de services, pendant la pandémie" dataDxfId="959" dataCellStyle="Comma"/>
    <tableColumn id="25" xr3:uid="{64FAE657-1F33-4C3F-ACAD-A9524848BFAF}" name="_x000d__x000a__x000a_Janvier 2021_x000a_Nombre de services, pendant la pandémie" dataDxfId="958" dataCellStyle="Comma"/>
    <tableColumn id="26" xr3:uid="{961D7E23-C030-4250-9A34-A10D24DF8F09}" name="_x000d__x000a__x000a_Février 2021_x000a_Nombre de services, pendant la pandémie" dataDxfId="957" dataCellStyle="Comma"/>
    <tableColumn id="27" xr3:uid="{5CD8F196-1B21-43E4-A938-75506C0FD86D}" name="_x000d__x000a__x000a_Mars 2021_x000a_Nombre de services, pendant la pandémie" dataDxfId="956" dataCellStyle="Comma"/>
    <tableColumn id="28" xr3:uid="{B7329399-5A7E-478F-988D-29E125C0A95F}" name="_x000d__x000a_Mars 2020 à mars 2021 (moyenne mensuelle)_x000a_Nombre de services, pendant la pandémie" dataDxfId="955" dataCellStyle="Percent"/>
    <tableColumn id="29" xr3:uid="{29C89C49-3E58-4823-AC8B-60C233C628D4}" name="_x000a_Mars 2019 à mars 2020_x000a_Variation en pourcentage, avant la pandémie vs pendant la pandémie" dataDxfId="954" dataCellStyle="Percent"/>
    <tableColumn id="30" xr3:uid="{F5F134BE-C427-4551-8340-6498ACB1704F}" name="_x000a_Avril 2019 à avril 2020_x000a_Variation en pourcentage, avant la pandémie vs pendant la pandémie" dataDxfId="953" dataCellStyle="Percent"/>
    <tableColumn id="31" xr3:uid="{F91D8E79-132A-4896-9BC0-D624BF4A7FB6}" name="_x000a_Mai 2019 à mai 2020_x000a_Variation en pourcentage, avant la pandémie vs pendant la pandémie" dataDxfId="952" dataCellStyle="Percent"/>
    <tableColumn id="32" xr3:uid="{462F4360-03FE-4E5B-A0CF-11D2C42027CD}" name="_x000a_Juin 2019 à juin 2020_x000a_Variation en pourcentage, avant la pandémie vs pendant la pandémie" dataDxfId="951" dataCellStyle="Percent"/>
    <tableColumn id="33" xr3:uid="{F9B73B18-35D2-4F3E-BCD1-F683D158CF0C}" name="_x000a_Juillet 2019 à juillet 2020_x000a_Variation en pourcentage, avant la pandémie vs pendant la pandémie" dataDxfId="950" dataCellStyle="Percent"/>
    <tableColumn id="34" xr3:uid="{C804CD7A-839B-4783-851B-31D7FD67855E}" name="_x000a_Août 2019 à août 2020_x000a_Variation en pourcentage, avant la pandémie vs pendant la pandémie" dataDxfId="949" dataCellStyle="Percent"/>
    <tableColumn id="35" xr3:uid="{8FEFF3BE-F0B6-4B61-8593-670D996D5859}" name="_x000a_Septembre 2019 à septembre 2020_x000a_Variation en pourcentage, avant la pandémie vs pendant la pandémie" dataDxfId="948" dataCellStyle="Percent"/>
    <tableColumn id="36" xr3:uid="{BBF40D10-5DAB-488B-AE1C-59F6E37F6146}" name="_x000a_Octobre 2019 à octobre 2020_x000a_Variation en pourcentage, avant la pandémie vs pendant la pandémie" dataDxfId="947" dataCellStyle="Percent"/>
    <tableColumn id="37" xr3:uid="{7D7A4AB3-6EF2-442A-BB69-58E3E578244F}" name="_x000a_Novembre 2019 à novembre 2020_x000a_Variation en pourcentage, avant la pandémie vs pendant la pandémie" dataDxfId="946" dataCellStyle="Percent"/>
    <tableColumn id="38" xr3:uid="{6235C01F-7D81-4B0E-9F7E-86C5D6F80937}" name="_x000a_Décembre 2019 à décembre 2020_x000a_Variation en pourcentage, avant la pandémie vs pendant la pandémie" dataDxfId="945" dataCellStyle="Percent"/>
    <tableColumn id="39" xr3:uid="{AF2745E7-AD60-4884-AE8A-48399AA5B5D1}" name="_x000a_Janvier 2019 à janvier 2021_x000a_Variation en pourcentage, avant la pandémie vs pendant la pandémie" dataDxfId="944" dataCellStyle="Percent"/>
    <tableColumn id="40" xr3:uid="{961ED077-CE8C-4EFB-BA19-989D82A9A086}" name="_x000a_Février 2019 à février 2021_x000a_Variation en pourcentage, avant la pandémie vs pendant la pandémie" dataDxfId="943" dataCellStyle="Percent"/>
    <tableColumn id="41" xr3:uid="{8B4E974E-42BE-450F-9E07-1D16D28D3C2A}" name="_x000a_Mars 2019 à mars 2021_x000a_Variation en pourcentage, avant la pandémie vs pendant la pandémie" dataDxfId="942" dataCellStyle="Percent"/>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B32861A-B092-4CBF-A969-8C64D78F7B1F}" name="Table4" displayName="Table4" ref="A68:AO73" totalsRowShown="0" headerRowDxfId="2520" dataDxfId="2518" headerRowBorderDxfId="2519" tableBorderDxfId="2517" headerRowCellStyle="Header_row" dataCellStyle="Percent">
  <tableColumns count="41">
    <tableColumn id="1" xr3:uid="{C20859D7-F8A0-4EAD-96F8-C8010498B7A8}" name="Groupe de services des médecins de famille" dataDxfId="2516"/>
    <tableColumn id="2" xr3:uid="{DD94D2BA-D506-4119-AA20-BD05B83548D1}" name="_x000a__x000a_Janvier 2019_x000a_Nombre de services, avant la pandémie" dataDxfId="2515"/>
    <tableColumn id="3" xr3:uid="{14BB8DEF-939D-4EBA-AF94-F135A287C507}" name="_x000a__x000a_Février 2019_x000a_Nombre de services, avant la pandémie" dataDxfId="2514"/>
    <tableColumn id="4" xr3:uid="{4453E7C8-F80F-4769-A10C-D4E0D36B4525}" name="_x000a__x000a_Mars 2019_x000a_Nombre de services, avant la pandémie" dataDxfId="2513" dataCellStyle="Comma"/>
    <tableColumn id="5" xr3:uid="{475955F2-E2EC-487B-915A-3A854AD0D66E}" name="_x000a__x000a_Avril 2019 _x000a_Nombre de services, avant la pandémie" dataDxfId="2512" dataCellStyle="Comma"/>
    <tableColumn id="6" xr3:uid="{6A34F968-E6E7-4D74-BFC5-4BF08D46EE12}" name="_x000a__x000a_Mai 2019 _x000a_Nombre de services, avant la pandémie" dataDxfId="2511" dataCellStyle="Comma"/>
    <tableColumn id="7" xr3:uid="{284976AE-EAA1-4FE7-B97A-9D3262CE7FD5}" name="_x000a__x000a_Juin 2019_x000a_Nombre de services, avant la pandémie" dataDxfId="2510" dataCellStyle="Comma"/>
    <tableColumn id="8" xr3:uid="{5E23D5BB-AA44-4457-8202-E09C5F95DB56}" name="_x000a__x000a_Juillet 2019_x000a_Nombre de services, avant la pandémie" dataDxfId="2509" dataCellStyle="Comma"/>
    <tableColumn id="9" xr3:uid="{484A2595-EA90-4C39-BE74-B621A7787DCB}" name="_x000a__x000a_Août 2019_x000a_Nombre de services, avant la pandémie" dataDxfId="2508" dataCellStyle="Comma"/>
    <tableColumn id="10" xr3:uid="{211E7EB5-0710-44C0-A6F2-0B8574D960C1}" name="_x000a__x000a_Septembre 2019_x000a_Nombre de services, avant la pandémie" dataDxfId="2507" dataCellStyle="Comma"/>
    <tableColumn id="11" xr3:uid="{6153DCE2-E724-460C-BFA8-D9848795B69C}" name="_x000a__x000a_Octobre 2019_x000a_Nombre de services, avant la pandémie" dataDxfId="2506" dataCellStyle="Comma"/>
    <tableColumn id="12" xr3:uid="{4ACFC2FA-68F9-4795-8B70-1F02DD1A29A0}" name="_x000a__x000a_Novembre 2019_x000a_Nombre de services, avant la pandémie" dataDxfId="2505" dataCellStyle="Comma"/>
    <tableColumn id="13" xr3:uid="{0762B709-7FA3-42F2-A740-63DCD516EB94}" name="_x000a__x000a_Décembre 2019_x000a_Nombre de services, avant la pandémie" dataDxfId="2504" dataCellStyle="Comma"/>
    <tableColumn id="14" xr3:uid="{8A614D18-E19D-469C-9C7D-27B290F70D12}" name="Janvier à _x000a_décembre 2019 (moyenne mensuelle)_x000a_Nombre de services, avant la pandémie" dataDxfId="2503" dataCellStyle="Comma"/>
    <tableColumn id="15" xr3:uid="{63EDAC24-097B-41B7-8700-D16D7563B703}" name="_x000a_Mars 2020_x000a_Nombre de services, pendant la pandémie" dataDxfId="2502" dataCellStyle="Comma"/>
    <tableColumn id="16" xr3:uid="{B77486A6-096D-489E-A167-71B3DC470BC3}" name="_x000a__x000a_Avril 2020_x000a_Nombre de services, pendant la pandémie" dataDxfId="2501" dataCellStyle="Comma"/>
    <tableColumn id="17" xr3:uid="{B9199D2A-1689-48F2-A49B-C3354BDF5E30}" name="_x000a__x000a_Mai 2020_x000a_Nombre de services, pendant la pandémie" dataDxfId="2500" dataCellStyle="Comma"/>
    <tableColumn id="18" xr3:uid="{585A5078-3AAE-4224-BEF1-583CEECEBF9C}" name="_x000a__x000a_Juin 2020_x000a_Nombre de services, pendant la pandémie" dataDxfId="2499" dataCellStyle="Comma"/>
    <tableColumn id="19" xr3:uid="{226BFFAB-AC53-454D-9EB5-95DB65DB2D5D}" name="_x000a__x000a_Juillet 2020_x000a_Nombre de services, pendant la pandémie" dataDxfId="2498" dataCellStyle="Comma"/>
    <tableColumn id="20" xr3:uid="{292ED948-7BDD-44E1-A02D-20CE2373510C}" name="_x000a__x000a_Août 2020 _x000a_Nombre de services, pendant la pandémie" dataDxfId="2497" dataCellStyle="Comma"/>
    <tableColumn id="21" xr3:uid="{E167202D-8DCF-4448-9675-145B21D45BE7}" name="_x000a__x000a_Septembre 2020_x000a_Nombre de services, pendant la pandémie" dataDxfId="2496" dataCellStyle="Comma"/>
    <tableColumn id="22" xr3:uid="{F5604C6F-5244-4055-9769-F1B6709D4E43}" name="_x000a__x000a_Octobre 2020_x000a_Nombre de services, pendant la pandémie" dataDxfId="2495" dataCellStyle="Comma"/>
    <tableColumn id="23" xr3:uid="{D5EF9ADE-2BD2-4428-948A-C7567CFEB929}" name="_x000a__x000a_Novembre 2020_x000a_Nombre de services, pendant la pandémie" dataDxfId="2494" dataCellStyle="Comma"/>
    <tableColumn id="24" xr3:uid="{BF2D20C0-68A2-4B5E-B710-9B35809A61D8}" name="_x000a__x000a_Décembre 2020_x000a_Nombre de services, pendant la pandémie" dataDxfId="2493" dataCellStyle="Comma"/>
    <tableColumn id="25" xr3:uid="{D0599960-3E47-4644-9760-74FA8A1F4940}" name="_x000a__x000a_Janvier 2021_x000a_Nombre de services, pendant la pandémie" dataDxfId="2492" dataCellStyle="Comma"/>
    <tableColumn id="26" xr3:uid="{4E22AA54-EAC7-45F5-84AC-6EA6AE92E68C}" name="_x000a__x000a_Février 2021_x000a_Nombre de services, pendant la pandémie" dataDxfId="2491" dataCellStyle="Comma"/>
    <tableColumn id="27" xr3:uid="{34535CCE-3A47-4FC9-9652-B4AD7784630D}" name="_x000a__x000a_Mars 2021_x000a_Nombre de services, pendant la pandémie" dataDxfId="2490" dataCellStyle="Comma"/>
    <tableColumn id="28" xr3:uid="{64A98664-8FFC-447B-A346-7273711F047A}" name="_x000a_Mars 2020 à mars 2021 (moyenne mensuelle)_x000a_Nombre de services, pendant la pandémie" dataDxfId="2489" dataCellStyle="Percent"/>
    <tableColumn id="29" xr3:uid="{1D40C988-F1DB-41D4-9CE8-D206FF5EF59A}" name="_x000a_Mars 2019 à mars 2020_x000a_Variation en pourcentage, avant la pandémie vs pendant la pandémie" dataDxfId="2488" dataCellStyle="Percent"/>
    <tableColumn id="30" xr3:uid="{9317AEA5-95D1-4A7D-A07F-9BFA16D97056}" name="_x000a_Avril 2019 à avril 2020_x000a_Variation en pourcentage, avant la pandémie vs pendant la pandémie" dataDxfId="2487" dataCellStyle="Percent"/>
    <tableColumn id="31" xr3:uid="{005AEDF0-D2DC-451E-9EEA-2C54F9BBF462}" name="_x000a_Mai 2019 à mai 2020_x000a_Variation en pourcentage, avant la pandémie vs pendant la pandémie" dataDxfId="2486" dataCellStyle="Percent"/>
    <tableColumn id="32" xr3:uid="{E8D0D79C-71F9-46D5-AF40-1F172262AB5F}" name="_x000a_Juin 2019 à juin 2020_x000a_Variation en pourcentage, avant la pandémie vs pendant la pandémie" dataDxfId="2485" dataCellStyle="Percent"/>
    <tableColumn id="33" xr3:uid="{B6C31FDE-AB06-41B9-916A-4EA182FD360A}" name="_x000a_Juillet 2019 à juillet 2020_x000a_Variation en pourcentage, avant la pandémie vs pendant la pandémie" dataDxfId="2484" dataCellStyle="Percent"/>
    <tableColumn id="34" xr3:uid="{B0A02F0B-D32A-429A-99E0-7EB268CBCAFF}" name="_x000a_Août 2019 à août 2020_x000a_Variation en pourcentage, avant la pandémie vs pendant la pandémie" dataDxfId="2483" dataCellStyle="Percent"/>
    <tableColumn id="35" xr3:uid="{51B35A01-C973-4D46-AF62-BE162F3CACAE}" name="_x000a_Septembre 2019 à septembre 2020_x000a_Variation en pourcentage, avant la pandémie vs pendant la pandémie" dataDxfId="2482" dataCellStyle="Percent"/>
    <tableColumn id="36" xr3:uid="{4CB01C8A-CDFE-408A-9B84-4CAF993BBB43}" name="_x000a_Octobre 2019 à octobre 2020_x000a_Variation en pourcentage, avant la pandémie vs pendant la pandémie" dataDxfId="2481" dataCellStyle="Percent"/>
    <tableColumn id="37" xr3:uid="{71FACA4D-5C79-4716-849E-94E0E71B37DC}" name="_x000a_Novembre 2019 à novembre 2020_x000a_Variation en pourcentage, avant la pandémie vs pendant la pandémie" dataDxfId="2480" dataCellStyle="Percent"/>
    <tableColumn id="38" xr3:uid="{13012EB0-0042-44D8-8BA2-C36321744F74}" name="_x000a_Décembre 2019 à décembre 2020_x000a_Variation en pourcentage, avant la pandémie vs pendant la pandémie" dataDxfId="2479" dataCellStyle="Percent"/>
    <tableColumn id="39" xr3:uid="{1EB8AC75-B0DE-4ED5-A892-AB9142139DE2}" name="_x000a_Janvier 2019 à janvier 2021_x000a_Variation en pourcentage, avant la pandémie vs pendant la pandémie" dataDxfId="2478" dataCellStyle="Percent"/>
    <tableColumn id="40" xr3:uid="{C4DC557D-213F-4778-A802-FF7E25DB665E}" name="_x000a_Février 2019 à février 2021_x000a_Variation en pourcentage, avant la pandémie vs pendant la pandémie" dataDxfId="2477" dataCellStyle="Percent"/>
    <tableColumn id="41" xr3:uid="{2B3F914C-D663-43C6-BF91-172439E0E936}" name="_x000a_Mars 2019 à mars 2021_x000a_Variation en pourcentage, avant la pandémie vs pendant la pandémie" dataDxfId="2476" dataCellStyle="Percent"/>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76471554-EB3B-42EB-9FA9-49F9DCD6013A}" name="Table40" displayName="Table40" ref="A188:AO193" totalsRowShown="0" headerRowDxfId="941" dataDxfId="939" headerRowBorderDxfId="940" tableBorderDxfId="938" totalsRowBorderDxfId="937" headerRowCellStyle="Header_row" dataCellStyle="Percent">
  <tableColumns count="41">
    <tableColumn id="1" xr3:uid="{0C96D317-3E58-4B56-AFDE-A6CF6340B6C1}" name="Groupe de services des médecins de famille" dataDxfId="936"/>
    <tableColumn id="2" xr3:uid="{F99D63A0-7B76-45F8-9AB5-9A7768711A05}" name="_x000d__x000a__x000a_Janvier 2019_x000a_Nombre de services, avant la pandémie" dataDxfId="935"/>
    <tableColumn id="3" xr3:uid="{BB9487C7-5D74-4569-A5BA-D08A0BD0A6D5}" name="_x000d__x000a__x000a_Février 2019_x000a_Nombre de services, avant la pandémie" dataDxfId="934"/>
    <tableColumn id="4" xr3:uid="{7E835B8A-3F99-48DD-9005-57102BD632A6}" name="_x000d__x000a__x000a_Mars 2019_x000a_Nombre de services, avant la pandémie" dataDxfId="933" dataCellStyle="Comma"/>
    <tableColumn id="5" xr3:uid="{1FFB123A-9C58-4645-953A-005689A486C7}" name="_x000d__x000a__x000a_Avril 2019 _x000a_Nombre de services, avant la pandémie" dataDxfId="932" dataCellStyle="Comma"/>
    <tableColumn id="6" xr3:uid="{037AA5E8-DED2-46C2-8ADD-FAF968C23115}" name="_x000d__x000a__x000a_Mai 2019 _x000a_Nombre de services, avant la pandémie" dataDxfId="931" dataCellStyle="Comma"/>
    <tableColumn id="7" xr3:uid="{A4C2C27A-FFC1-4B59-8583-0DADDB1A5904}" name="_x000d__x000a__x000a_Juin 2019_x000a_Nombre de services, avant la pandémie" dataDxfId="930" dataCellStyle="Comma"/>
    <tableColumn id="8" xr3:uid="{14AC7BB1-23E3-48A1-B937-C9611A918818}" name="_x000d__x000a__x000a_Juillet 2019_x000a_Nombre de services, avant la pandémie" dataDxfId="929" dataCellStyle="Comma"/>
    <tableColumn id="9" xr3:uid="{F64E3035-6087-4281-847B-AA2F478A53AF}" name="_x000d__x000a__x000a_Août 2019_x000a_Nombre de services, avant la pandémie" dataDxfId="928" dataCellStyle="Comma"/>
    <tableColumn id="10" xr3:uid="{35D50B10-E211-48FD-AA96-8C3320883CC5}" name="_x000d__x000a__x000a_Septembre 2019_x000a_Nombre de services, avant la pandémie" dataDxfId="927" dataCellStyle="Comma"/>
    <tableColumn id="11" xr3:uid="{C950BD42-C750-49FF-8FEF-14B048066815}" name="_x000d__x000a__x000a_Octobre 2019_x000a_Nombre de services, avant la pandémie" dataDxfId="926" dataCellStyle="Comma"/>
    <tableColumn id="12" xr3:uid="{618D9BF9-77F7-447F-9D42-D56257EB1B3B}" name="_x000d__x000a__x000a_Novembre 2019_x000a_Nombre de services, avant la pandémie" dataDxfId="925" dataCellStyle="Comma"/>
    <tableColumn id="13" xr3:uid="{798357CF-3CD5-459A-BE5D-41296C80E6F7}" name="_x000d__x000a__x000a_Décembre 2019_x000a_Nombre de services, avant la pandémie"/>
    <tableColumn id="14" xr3:uid="{AB0C6848-B211-4511-9250-688D3AA99F05}" name="Janvier à _x000a_décembre 2019 (moyenne mensuelle)_x000a_Nombre de services, avant la pandémie" dataDxfId="924" dataCellStyle="Comma"/>
    <tableColumn id="15" xr3:uid="{5C88084A-211C-42DD-838D-4E73A56F2759}" name="_x000d__x000a__x000a_Mars 2020_x000a_Nombre de services, pendant la pandémie" dataDxfId="923" dataCellStyle="Comma"/>
    <tableColumn id="16" xr3:uid="{770E4B8F-B6F8-442E-A231-AF617D8CEFA3}" name="_x000d__x000a__x000a_Avril 2020_x000a_Nombre de services, pendant la pandémie" dataDxfId="922" dataCellStyle="Comma"/>
    <tableColumn id="17" xr3:uid="{6BFD2486-548B-486B-BB03-C46019A6DC0C}" name="_x000d__x000a__x000a_Mai 2020_x000a_Nombre de services, pendant la pandémie" dataDxfId="921" dataCellStyle="Comma"/>
    <tableColumn id="18" xr3:uid="{5DD58AC0-2B4D-4C91-9AEC-7A7C23282023}" name="_x000d__x000a__x000a_Juin 2020_x000a_Nombre de services, pendant la pandémie" dataDxfId="920" dataCellStyle="Comma"/>
    <tableColumn id="19" xr3:uid="{CC9C6C68-AC58-4CCC-830F-6162F6951818}" name="_x000d__x000a__x000a_Juillet 2020_x000a_Nombre de services, pendant la pandémie" dataDxfId="919" dataCellStyle="Comma"/>
    <tableColumn id="20" xr3:uid="{8718EEA6-2DB2-429F-B026-708787BEBCD8}" name="_x000d__x000a__x000a_Août 2020 _x000a_Nombre de services, pendant la pandémie" dataDxfId="918" dataCellStyle="Comma"/>
    <tableColumn id="21" xr3:uid="{469A1469-EA10-4AE8-8842-DA55DAB7C668}" name="_x000d__x000a__x000a_Septembre 2020_x000a_Nombre de services, pendant la pandémie" dataDxfId="917" dataCellStyle="Comma"/>
    <tableColumn id="22" xr3:uid="{AE861290-B00D-41EE-82DF-827A709A81E9}" name="_x000d__x000a__x000a_Octobre 2020_x000a_Nombre de services, pendant la pandémie" dataDxfId="916" dataCellStyle="Comma"/>
    <tableColumn id="23" xr3:uid="{04052CC3-7674-4776-9D75-2DE870C627C1}" name="_x000d__x000a__x000a_Novembre 2020_x000a_Nombre de services, pendant la pandémie" dataDxfId="915" dataCellStyle="Comma"/>
    <tableColumn id="24" xr3:uid="{9ADD33A5-7277-4CB1-AA85-3FEA0D53A958}" name="_x000d__x000a__x000a_Décembre 2020_x000a_Nombre de services, pendant la pandémie" dataDxfId="914" dataCellStyle="Comma"/>
    <tableColumn id="25" xr3:uid="{D44113AE-F9FB-403C-99D5-38A6D6297DEC}" name="_x000d__x000a__x000a_Janvier 2021_x000a_Nombre de services, pendant la pandémie" dataDxfId="913" dataCellStyle="Comma"/>
    <tableColumn id="26" xr3:uid="{25D3B80C-7062-4037-9986-77F3E59E6DA0}" name="_x000d__x000a__x000a_Février 2021_x000a_Nombre de services, pendant la pandémie" dataDxfId="912" dataCellStyle="Comma"/>
    <tableColumn id="27" xr3:uid="{C7FDB7EF-43E6-4D08-AB4F-8390F51CD92C}" name="_x000d__x000a__x000a_Mars 2021_x000a_Nombre de services, pendant la pandémie" dataDxfId="911" dataCellStyle="Comma"/>
    <tableColumn id="28" xr3:uid="{F163A853-C2BC-4C8C-A8B5-FB6095E4A818}" name="_x000d__x000a_Mars 2020 à mars 2021 (moyenne mensuelle)_x000a_Nombre de services, pendant la pandémie" dataDxfId="910" dataCellStyle="Percent"/>
    <tableColumn id="29" xr3:uid="{13E0E87C-5B08-487A-8450-E22EF513030D}" name="_x000a_Mars 2019 à mars 2020_x000a_Variation en pourcentage, avant la pandémie vs pendant la pandémie" dataDxfId="909" dataCellStyle="Percent"/>
    <tableColumn id="30" xr3:uid="{52CDD73C-C3FD-4085-B6CA-49555BFF8093}" name="_x000a_Avril 2019 à avril 2020_x000a_Variation en pourcentage, avant la pandémie vs pendant la pandémie" dataDxfId="908" dataCellStyle="Percent"/>
    <tableColumn id="31" xr3:uid="{EE59B811-261F-4D93-8558-ACA3E16304E8}" name="_x000a_Mai 2019 à mai 2020_x000a_Variation en pourcentage, avant la pandémie vs pendant la pandémie" dataDxfId="907" dataCellStyle="Percent"/>
    <tableColumn id="32" xr3:uid="{3D74CD0B-6158-4193-A0E7-234BAECA391A}" name="_x000a_Juin 2019 à juin 2020_x000a_Variation en pourcentage, avant la pandémie vs pendant la pandémie" dataDxfId="906" dataCellStyle="Percent"/>
    <tableColumn id="33" xr3:uid="{BF681610-7166-451E-B165-4BDA596DBA36}" name="_x000a_Juillet 2019 à juillet 2020_x000a_Variation en pourcentage, avant la pandémie vs pendant la pandémie" dataDxfId="905" dataCellStyle="Percent"/>
    <tableColumn id="34" xr3:uid="{48CEE4EE-71EA-4694-90CC-489F3FF7B369}" name="_x000a_Août 2019 à août 2020_x000a_Variation en pourcentage, avant la pandémie vs pendant la pandémie" dataDxfId="904" dataCellStyle="Percent"/>
    <tableColumn id="35" xr3:uid="{6CCD042E-C9CF-4E6C-AB10-985BB19E6F46}" name="_x000a_Septembre 2019 à septembre 2020_x000a_Variation en pourcentage, avant la pandémie vs pendant la pandémie" dataDxfId="903" dataCellStyle="Percent"/>
    <tableColumn id="36" xr3:uid="{84769665-4EE6-4E05-B50E-FCA891F05B1C}" name="_x000a_Octobre 2019 à octobre 2020_x000a_Variation en pourcentage, avant la pandémie vs pendant la pandémie" dataDxfId="902" dataCellStyle="Percent"/>
    <tableColumn id="37" xr3:uid="{70177249-C44F-4BC5-A631-5E81DAEE4328}" name="_x000a_Novembre 2019 à novembre 2020_x000a_Variation en pourcentage, avant la pandémie vs pendant la pandémie" dataDxfId="901" dataCellStyle="Percent"/>
    <tableColumn id="38" xr3:uid="{3100A395-F426-44F6-8F8E-76B5EEA9FBFD}" name="_x000a_Décembre 2019 à décembre 2020_x000a_Variation en pourcentage, avant la pandémie vs pendant la pandémie" dataDxfId="900" dataCellStyle="Percent"/>
    <tableColumn id="39" xr3:uid="{29A81D86-55EF-481C-BFA9-FDFF8E3F50E9}" name="_x000a_Janvier 2019 à janvier 2021_x000a_Variation en pourcentage, avant la pandémie vs pendant la pandémie" dataDxfId="899" dataCellStyle="Percent"/>
    <tableColumn id="40" xr3:uid="{EA18D6D5-2AE2-43FE-A34F-D7014ECFC360}" name="_x000a_Février 2019 à février 2021_x000a_Variation en pourcentage, avant la pandémie vs pendant la pandémie" dataDxfId="898" dataCellStyle="Percent"/>
    <tableColumn id="41" xr3:uid="{7807DEEB-D698-48AB-993C-B130A168A74C}" name="_x000a_Mars 2019 à mars 2021_x000a_Variation en pourcentage, avant la pandémie vs pendant la pandémie" dataDxfId="897" dataCellStyle="Percent"/>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BE6E848B-250E-489A-A790-7435E9B1C4FF}" name="Table41" displayName="Table41" ref="A5:AO11" totalsRowShown="0" headerRowDxfId="883" dataDxfId="881" headerRowBorderDxfId="882" tableBorderDxfId="880" totalsRowBorderDxfId="879" headerRowCellStyle="Header_row" dataCellStyle="Percent">
  <tableColumns count="41">
    <tableColumn id="1" xr3:uid="{3992A6AF-2325-4DFF-BE33-69CA969A7A83}" name="Groupe de services des médecins de famille" dataDxfId="878"/>
    <tableColumn id="2" xr3:uid="{7F44FA84-85A3-4AF5-813A-7780255F3369}" name="_x000d__x000a__x000a_Janvier 2019_x000a_Nombre de services, avant la pandémie" dataDxfId="877"/>
    <tableColumn id="3" xr3:uid="{ADB0F11F-FBCA-48FC-B538-3FA865E10141}" name="_x000d__x000a__x000a_Février 2019_x000a_Nombre de services, avant la pandémie" dataDxfId="876"/>
    <tableColumn id="4" xr3:uid="{C34B4692-75A9-427B-A585-402946AFAD87}" name="_x000d__x000a__x000a_Mars 2019_x000a_Nombre de services, avant la pandémie" dataDxfId="875" dataCellStyle="Comma"/>
    <tableColumn id="5" xr3:uid="{EE4501C1-CE34-4309-86C7-9CF0D110D338}" name="_x000d__x000a__x000a_Avril 2019 _x000a_Nombre de services, avant la pandémie" dataDxfId="874" dataCellStyle="Comma"/>
    <tableColumn id="6" xr3:uid="{60DA362E-70BC-438C-A0E1-CB63078C6705}" name="_x000d__x000a__x000a_Mai 2019 _x000a_Nombre de services, avant la pandémie" dataDxfId="873" dataCellStyle="Comma"/>
    <tableColumn id="7" xr3:uid="{886E396D-155D-4D26-83E9-754A1720AEA7}" name="_x000d__x000a__x000a_Juin 2019_x000a_Nombre de services, avant la pandémie" dataDxfId="872" dataCellStyle="Comma"/>
    <tableColumn id="8" xr3:uid="{DE544355-2A5D-4F01-95AD-88A9A8DD9E8C}" name="_x000d__x000a__x000a_Juillet 2019_x000a_Nombre de services, avant la pandémie" dataDxfId="871" dataCellStyle="Comma"/>
    <tableColumn id="9" xr3:uid="{11BE7651-D9F7-45AA-B4C4-92A8EC8FC89B}" name="_x000d__x000a__x000a_Août 2019_x000a_Nombre de services, avant la pandémie" dataDxfId="870" dataCellStyle="Comma"/>
    <tableColumn id="10" xr3:uid="{7E0CDCD5-092D-464F-B03A-B5DF4C6F77BE}" name="_x000d__x000a__x000a_Septembre 2019_x000a_Nombre de services, avant la pandémie" dataDxfId="869" dataCellStyle="Comma"/>
    <tableColumn id="11" xr3:uid="{8D1F0B67-836E-4B76-BCF0-DADB9B5730C5}" name="_x000d__x000a__x000a_Octobre 2019_x000a_Nombre de services, avant la pandémie" dataDxfId="868" dataCellStyle="Comma"/>
    <tableColumn id="12" xr3:uid="{3938BB70-780F-4B73-963D-0D702740F734}" name="_x000d__x000a__x000a_Novembre 2019_x000a_Nombre de services, avant la pandémie" dataDxfId="867" dataCellStyle="Comma"/>
    <tableColumn id="13" xr3:uid="{8F51BF35-39FA-4B71-A831-D260CD5D47B6}" name="_x000d__x000a__x000a_Décembre 2019_x000a_Nombre de services, avant la pandémie" dataDxfId="866" dataCellStyle="Comma"/>
    <tableColumn id="14" xr3:uid="{C424390B-EF4A-47ED-9E3B-94E864401A76}" name="Janvier à _x000a_décembre 2019 (moyenne mensuelle)_x000a_Nombre de services, avant la pandémie" dataDxfId="865" dataCellStyle="Comma"/>
    <tableColumn id="15" xr3:uid="{6394308F-B263-45D5-9B66-426322CFF364}" name="_x000d__x000a__x000a_Mars 2020_x000a_Nombre de services, pendant la pandémie" dataDxfId="864" dataCellStyle="Comma"/>
    <tableColumn id="16" xr3:uid="{93A4B52E-0A6D-426E-BD42-12DF416A2E64}" name="_x000d__x000a__x000a_Avril 2020_x000a_Nombre de services, pendant la pandémie" dataDxfId="863" dataCellStyle="Comma"/>
    <tableColumn id="17" xr3:uid="{2E39BA34-4FB6-4BC9-B53B-C38C32D9B133}" name="_x000d__x000a__x000a_Mai 2020_x000a_Nombre de services, pendant la pandémie" dataDxfId="862" dataCellStyle="Comma"/>
    <tableColumn id="18" xr3:uid="{18A5DA94-9536-42F4-8A19-9B90192E2DD9}" name="_x000d__x000a__x000a_Juin 2020_x000a_Nombre de services, pendant la pandémie" dataDxfId="861" dataCellStyle="Comma"/>
    <tableColumn id="19" xr3:uid="{6EFC7AA7-1D8F-4A55-A5B0-33B80EC70224}" name="_x000d__x000a__x000a_Juillet 2020_x000a_Nombre de services, pendant la pandémie" dataDxfId="860" dataCellStyle="Comma"/>
    <tableColumn id="20" xr3:uid="{81BF972C-8678-40F6-BAD2-8B9FB97CAAEB}" name="_x000d__x000a__x000a_Août 2020 _x000a_Nombre de services, pendant la pandémie" dataDxfId="859" dataCellStyle="Comma"/>
    <tableColumn id="21" xr3:uid="{658DA35E-416D-4872-B82A-041CB93CACCB}" name="_x000d__x000a__x000a_Septembre 2020_x000a_Nombre de services, pendant la pandémie" dataDxfId="858" dataCellStyle="Comma"/>
    <tableColumn id="22" xr3:uid="{0019CB2C-8DD0-4A1B-B88B-D31809F54E14}" name="_x000d__x000a__x000a_Octobre 2020_x000a_Nombre de services, pendant la pandémie" dataDxfId="857" dataCellStyle="Comma"/>
    <tableColumn id="23" xr3:uid="{33F7092B-D1E6-4972-A597-61F972BD394A}" name="_x000d__x000a__x000a_Novembre 2020_x000a_Nombre de services, pendant la pandémie" dataDxfId="856" dataCellStyle="Comma"/>
    <tableColumn id="24" xr3:uid="{6FEAF081-BF0F-45DA-9CBB-6F77F28D05E8}" name="_x000d__x000a__x000a_Décembre 2020_x000a_Nombre de services, pendant la pandémie" dataDxfId="855" dataCellStyle="Comma"/>
    <tableColumn id="25" xr3:uid="{25827C05-BD60-4C36-88A9-0EDBF4947C41}" name="_x000d__x000a__x000a_Janvier 2021_x000a_Nombre de services, pendant la pandémie" dataDxfId="854" dataCellStyle="Comma"/>
    <tableColumn id="26" xr3:uid="{B91DBCC8-3985-4E0A-8A7F-1BF847B8A884}" name="_x000d__x000a__x000a_Février 2021_x000a_Nombre de services, pendant la pandémie" dataDxfId="853" dataCellStyle="Comma"/>
    <tableColumn id="27" xr3:uid="{3C082306-BD27-457C-A10E-FAD6E2A30220}" name="_x000d__x000a__x000a_Mars 2021_x000a_Nombre de services, pendant la pandémie" dataDxfId="852" dataCellStyle="Comma"/>
    <tableColumn id="28" xr3:uid="{1C43DF50-B8B3-4385-A6FC-D5648C553DF0}" name="_x000d__x000a_Mars 2020 à mars 2021 (moyenne mensuelle)_x000a_Nombre de services, pendant la pandémie" dataDxfId="851"/>
    <tableColumn id="29" xr3:uid="{5F077463-576A-4BD6-9AC6-3428DE7789A4}" name="_x000a_Mars 2019 à mars 2020_x000a_Variation en pourcentage, avant la pandémie vs pendant la pandémie" dataDxfId="850" dataCellStyle="Percent"/>
    <tableColumn id="30" xr3:uid="{45FD5D8B-FB21-433A-BE30-985A9E038EDF}" name="_x000a_Avril 2019 à avril 2020_x000a_Variation en pourcentage, avant la pandémie vs pendant la pandémie" dataDxfId="849" dataCellStyle="Percent"/>
    <tableColumn id="31" xr3:uid="{A3FD662D-CDEE-43C9-8C7B-91F2ABA6574E}" name="_x000a_Mai 2019 à mai 2020_x000a_Variation en pourcentage, avant la pandémie vs pendant la pandémie" dataDxfId="848" dataCellStyle="Percent"/>
    <tableColumn id="32" xr3:uid="{CE24EB14-702A-4624-A78E-37AB2EC0A3AF}" name="_x000a_Juin 2019 à juin 2020_x000a_Variation en pourcentage, avant la pandémie vs pendant la pandémie" dataDxfId="847" dataCellStyle="Percent"/>
    <tableColumn id="33" xr3:uid="{7C0D7D92-3358-4191-B041-6D88E05BC35C}" name="_x000a_Juillet 2019 à juillet 2020_x000a_Variation en pourcentage, avant la pandémie vs pendant la pandémie" dataDxfId="846" dataCellStyle="Percent"/>
    <tableColumn id="34" xr3:uid="{69FA7291-8FD3-4AAC-B111-7E256B09D795}" name="_x000a_Août 2019 à août 2020_x000a_Variation en pourcentage, avant la pandémie vs pendant la pandémie" dataDxfId="845" dataCellStyle="Percent"/>
    <tableColumn id="35" xr3:uid="{5F76E5E6-71A2-42F4-ABAC-95BB45A58924}" name="_x000a_Septembre 2019 à septembre 2020_x000a_Variation en pourcentage, avant la pandémie vs pendant la pandémie" dataDxfId="844" dataCellStyle="Percent"/>
    <tableColumn id="36" xr3:uid="{E776F34B-F4F5-4B0A-84E6-84B5BC157F58}" name="_x000a_Octobre 2019 à octobre 2020_x000a_Variation en pourcentage, avant la pandémie vs pendant la pandémie" dataDxfId="843" dataCellStyle="Percent"/>
    <tableColumn id="37" xr3:uid="{8B3E57DF-4BA8-4A94-B507-B0FAD12DF112}" name="_x000a_Novembre 2019 à novembre 2020_x000a_Variation en pourcentage, avant la pandémie vs pendant la pandémie" dataDxfId="842" dataCellStyle="Percent"/>
    <tableColumn id="38" xr3:uid="{71EC5FE5-B944-42AE-B0EF-F0134BA1CF2E}" name="_x000a_Décembre 2019 à décembre 2020_x000a_Variation en pourcentage, avant la pandémie vs pendant la pandémie" dataDxfId="841" dataCellStyle="Percent"/>
    <tableColumn id="39" xr3:uid="{D18DD439-640B-4D83-8D0E-361643037BE0}" name="_x000a_Janvier 2019 à janvier 2021_x000a_Variation en pourcentage, avant la pandémie vs pendant la pandémie" dataDxfId="840" dataCellStyle="Percent"/>
    <tableColumn id="40" xr3:uid="{33C42EF4-6F5E-4CDE-BD4A-1E06F7A1B547}" name="_x000a_Février 2019 à février 2021_x000a_Variation en pourcentage, avant la pandémie vs pendant la pandémie" dataDxfId="839" dataCellStyle="Percent"/>
    <tableColumn id="41" xr3:uid="{F37DB465-1F65-4483-8FE9-8C8CC7A6ECF7}" name="_x000a_Mars 2019 à mars 2021_x000a_Variation en pourcentage, avant la pandémie vs pendant la pandémie" dataDxfId="838" dataCellStyle="Percent"/>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9B562DA8-63DA-4A3C-87A4-D7363D39A8C1}" name="Table42" displayName="Table42" ref="A25:AO31" totalsRowShown="0" headerRowDxfId="837" headerRowBorderDxfId="836" tableBorderDxfId="835" totalsRowBorderDxfId="834" headerRowCellStyle="Header_row">
  <tableColumns count="41">
    <tableColumn id="1" xr3:uid="{51EED484-2CA9-4750-987C-B5770122A18A}" name="Groupes de services des médecins spécialistes" dataDxfId="833"/>
    <tableColumn id="2" xr3:uid="{E151F95D-27A5-4E20-9482-6234B7AEE6A1}" name="_x000d__x000a__x000a_Janvier 2019_x000a_Nombre de services, avant la pandémie"/>
    <tableColumn id="3" xr3:uid="{5BEF05B0-9FE1-4E2D-B54C-AF0428E05BF6}" name="_x000d__x000a__x000a_Février 2019_x000a_Nombre de services, avant la pandémie"/>
    <tableColumn id="4" xr3:uid="{7A3E6DC3-6AC9-4BEF-8D5E-AA280E699F5A}" name="_x000d__x000a__x000a_Mars 2019_x000a_Nombre de services, avant la pandémie"/>
    <tableColumn id="5" xr3:uid="{CBC7D5AE-CB67-446D-BCBB-A418842E0C99}" name="_x000d__x000a__x000a_Avril 2019 _x000a_Nombre de services, avant la pandémie" dataDxfId="832" dataCellStyle="Comma"/>
    <tableColumn id="6" xr3:uid="{D2C46D2F-7E0E-42FA-8967-C9C29889518F}" name="_x000d__x000a__x000a_Mai 2019 _x000a_Nombre de services, avant la pandémie" dataDxfId="831" dataCellStyle="Comma"/>
    <tableColumn id="7" xr3:uid="{F8FDDF50-FED0-4499-BD77-B1D51F74A299}" name="_x000d__x000a__x000a_Juin 2019_x000a_Nombre de services, avant la pandémie" dataDxfId="830" dataCellStyle="Comma"/>
    <tableColumn id="8" xr3:uid="{281638D3-3A25-4416-B5A5-BAE84E26B195}" name="_x000d__x000a__x000a_Juillet 2019_x000a_Nombre de services, avant la pandémie" dataDxfId="829" dataCellStyle="Comma"/>
    <tableColumn id="9" xr3:uid="{B2E8FF87-96F3-498D-AF8F-73E2E3F9274F}" name="_x000d__x000a__x000a_Août 2019_x000a_Nombre de services, avant la pandémie" dataDxfId="828" dataCellStyle="Comma"/>
    <tableColumn id="10" xr3:uid="{907559A4-EB39-4707-AB14-EC7A08389307}" name="_x000d__x000a__x000a_Septembre 2019_x000a_Nombre de services, avant la pandémie"/>
    <tableColumn id="11" xr3:uid="{C246F2D9-CA94-4B3E-BACA-148C8F1A1558}" name="_x000d__x000a__x000a_Octobre 2019_x000a_Nombre de services, avant la pandémie"/>
    <tableColumn id="12" xr3:uid="{162D3C50-DF2C-414B-AE57-A9626AAAA57F}" name="_x000d__x000a__x000a_Novembre 2019_x000a_Nombre de services, avant la pandémie"/>
    <tableColumn id="13" xr3:uid="{011452D0-D38C-4738-A1B6-8AE292E39878}" name="_x000d__x000a__x000a_Décembre 2019_x000a_Nombre de services, avant la pandémie" dataDxfId="827" dataCellStyle="Comma"/>
    <tableColumn id="14" xr3:uid="{A95959E3-E40A-4E10-9931-C742F5ABF37D}" name="Janvier à _x000a_décembre 2019 (moyenne mensuelle)_x000a_Nombre de services, avant la pandémie"/>
    <tableColumn id="15" xr3:uid="{ED72D978-F046-4445-ABE0-EB18B35B9CF7}" name="_x000d__x000a__x000a_Mars 2020_x000a_Nombre de services, pendant la pandémie"/>
    <tableColumn id="16" xr3:uid="{9A65E20D-4D48-4EB2-BCFF-D74C65D73741}" name="_x000d__x000a__x000a_Avril 2020_x000a_Nombre de services, pendant la pandémie" dataDxfId="826" dataCellStyle="Comma"/>
    <tableColumn id="17" xr3:uid="{06825F8C-35C0-4F80-9505-109BC32283C5}" name="_x000d__x000a__x000a_Mai 2020_x000a_Nombre de services, pendant la pandémie" dataDxfId="825" dataCellStyle="Comma"/>
    <tableColumn id="18" xr3:uid="{F3653D18-992C-4754-A9A8-C25E2E6114D4}" name="_x000d__x000a__x000a_Juin 2020_x000a_Nombre de services, pendant la pandémie" dataDxfId="824" dataCellStyle="Comma"/>
    <tableColumn id="19" xr3:uid="{76395EFF-0C16-47E6-BF50-8220A1AB7D7D}" name="_x000d__x000a__x000a_Juillet 2020_x000a_Nombre de services, pendant la pandémie" dataDxfId="823" dataCellStyle="Comma"/>
    <tableColumn id="20" xr3:uid="{FD6D9F2B-089C-45D3-A2D3-0DCE34900F44}" name="_x000d__x000a__x000a_Août 2020 _x000a_Nombre de services, pendant la pandémie" dataDxfId="822" dataCellStyle="Comma"/>
    <tableColumn id="21" xr3:uid="{A8146A78-89A5-42C4-AEBE-0E4179C7B51D}" name="_x000d__x000a__x000a_Septembre 2020_x000a_Nombre de services, pendant la pandémie"/>
    <tableColumn id="22" xr3:uid="{87FB37F6-B5EF-40D8-9D77-C347D6AC945B}" name="_x000d__x000a__x000a_Octobre 2020_x000a_Nombre de services, pendant la pandémie" dataDxfId="821" dataCellStyle="Comma"/>
    <tableColumn id="23" xr3:uid="{14413D5E-AA9C-43F6-BE29-0AA89DFF320E}" name="_x000d__x000a__x000a_Novembre 2020_x000a_Nombre de services, pendant la pandémie" dataDxfId="820" dataCellStyle="Comma"/>
    <tableColumn id="24" xr3:uid="{A9F94B68-2CA4-4561-89F4-6D75CB6F5EF9}" name="_x000d__x000a__x000a_Décembre 2020_x000a_Nombre de services, pendant la pandémie" dataDxfId="819" dataCellStyle="Comma"/>
    <tableColumn id="25" xr3:uid="{AA195B33-F73C-4A85-80FE-DA53E2FD0F14}" name="_x000d__x000a__x000a_Janvier 2021_x000a_Nombre de services, pendant la pandémie" dataDxfId="818" dataCellStyle="Comma"/>
    <tableColumn id="26" xr3:uid="{CD7EA644-5ADB-4936-877F-738B430F04E6}" name="_x000d__x000a__x000a_Février 2021_x000a_Nombre de services, pendant la pandémie" dataDxfId="817" dataCellStyle="Comma"/>
    <tableColumn id="27" xr3:uid="{CBA26E98-DB4C-4DA7-8E28-9830584ECDF1}" name="_x000d__x000a__x000a_Mars 2021_x000a_Nombre de services, pendant la pandémie" dataDxfId="816" dataCellStyle="Comma"/>
    <tableColumn id="28" xr3:uid="{D59CB16D-C5F5-4DD4-BC9F-8CE0588C75E6}" name="_x000d__x000a_Mars 2020 à mars 2021 (moyenne mensuelle)_x000a_Nombre de services, pendant la pandémie" dataDxfId="815"/>
    <tableColumn id="29" xr3:uid="{E5508F50-1AF0-43EB-AF6C-D8DD2D80605B}" name="_x000a_Mars 2019 à mars 2020_x000a_Variation en pourcentage, avant la pandémie vs pendant la pandémie"/>
    <tableColumn id="30" xr3:uid="{A4B013C8-2D6F-4983-9691-FC49360404D2}" name="_x000a_Avril 2019 à avril 2020_x000a_Variation en pourcentage, avant la pandémie vs pendant la pandémie"/>
    <tableColumn id="31" xr3:uid="{697E9167-0A35-4C70-91F8-56CA1EB7DF27}" name="_x000a_Mai 2019 à mai 2020_x000a_Variation en pourcentage, avant la pandémie vs pendant la pandémie"/>
    <tableColumn id="32" xr3:uid="{44D84D8B-11E4-4B36-B2C5-87D37959D191}" name="_x000a_Juin 2019 à juin 2020_x000a_Variation en pourcentage, avant la pandémie vs pendant la pandémie"/>
    <tableColumn id="33" xr3:uid="{30C808D4-7584-422A-8F01-F91BA2D3A58D}" name="_x000a_Juillet 2019 à juillet 2020_x000a_Variation en pourcentage, avant la pandémie vs pendant la pandémie"/>
    <tableColumn id="34" xr3:uid="{4A10FBB5-CFA2-4B37-A08D-D728D50A701F}" name="_x000a_Août 2019 à août 2020_x000a_Variation en pourcentage, avant la pandémie vs pendant la pandémie"/>
    <tableColumn id="35" xr3:uid="{756B3814-3129-470B-BAEF-F9BF2CD12D6D}" name="_x000a_Septembre 2019 à septembre 2020_x000a_Variation en pourcentage, avant la pandémie vs pendant la pandémie"/>
    <tableColumn id="36" xr3:uid="{BF271DCE-71CF-419D-80CC-7770EC45498B}" name="_x000a_Octobre 2019 à octobre 2020_x000a_Variation en pourcentage, avant la pandémie vs pendant la pandémie"/>
    <tableColumn id="37" xr3:uid="{625BEAC6-4AA9-48AF-BEC8-A81C1CD79814}" name="_x000a_Novembre 2019 à novembre 2020_x000a_Variation en pourcentage, avant la pandémie vs pendant la pandémie"/>
    <tableColumn id="38" xr3:uid="{1A954887-D772-45FE-A813-F3814B6A23E9}" name="_x000a_Décembre 2019 à décembre 2020_x000a_Variation en pourcentage, avant la pandémie vs pendant la pandémie" dataDxfId="814" dataCellStyle="Percent"/>
    <tableColumn id="39" xr3:uid="{37CA5D00-8753-400C-8882-411E3E457A4B}" name="_x000a_Janvier 2019 à janvier 2021_x000a_Variation en pourcentage, avant la pandémie vs pendant la pandémie"/>
    <tableColumn id="40" xr3:uid="{E806C256-91E6-4474-A469-71F4AC7B8B90}" name="_x000a_Février 2019 à février 2021_x000a_Variation en pourcentage, avant la pandémie vs pendant la pandémie"/>
    <tableColumn id="41" xr3:uid="{C6858CF3-61DC-45B2-A004-9C388E2C7FA5}" name="_x000a_Mars 2019 à mars 2021_x000a_Variation en pourcentage, avant la pandémie vs pendant la pandémie"/>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7B1EAC63-D829-4901-A467-F045489986D0}" name="Table43" displayName="Table43" ref="A45:AO51" totalsRowShown="0" headerRowDxfId="813" dataDxfId="811" headerRowBorderDxfId="812" tableBorderDxfId="810" totalsRowBorderDxfId="809" headerRowCellStyle="Header_row" dataCellStyle="Percent">
  <tableColumns count="41">
    <tableColumn id="1" xr3:uid="{0F627A72-88CD-4538-985B-87DF7D2103CB}" name="Groupes de services des chirurgiens spécialisés" dataDxfId="808"/>
    <tableColumn id="2" xr3:uid="{A3294436-8F14-4372-B69B-183F4840F4E9}" name="_x000d__x000a__x000a_Janvier 2019_x000a_Nombre de services, avant la pandémie" dataDxfId="807"/>
    <tableColumn id="3" xr3:uid="{283E5190-E66D-41DD-9005-2CC7265654B6}" name="_x000d__x000a__x000a_Février 2019_x000a_Nombre de services, avant la pandémie" dataDxfId="806"/>
    <tableColumn id="4" xr3:uid="{85A527AD-B318-4ED7-810B-3A41F2127CDD}" name="_x000d__x000a__x000a_Mars 2019_x000a_Nombre de services, avant la pandémie" dataDxfId="805" dataCellStyle="Comma"/>
    <tableColumn id="5" xr3:uid="{95991653-E980-45B9-9402-881203DD3EC2}" name="_x000d__x000a__x000a_Avril 2019 _x000a_Nombre de services, avant la pandémie" dataDxfId="804" dataCellStyle="Comma"/>
    <tableColumn id="6" xr3:uid="{4B9DBE0B-ACC3-47DB-8477-7812B1C24578}" name="_x000d__x000a__x000a_Mai 2019 _x000a_Nombre de services, avant la pandémie" dataDxfId="803" dataCellStyle="Comma"/>
    <tableColumn id="7" xr3:uid="{89897229-328A-4210-A743-852772D9E61A}" name="_x000d__x000a__x000a_Juin 2019_x000a_Nombre de services, avant la pandémie" dataDxfId="802" dataCellStyle="Comma"/>
    <tableColumn id="8" xr3:uid="{5BDFBD45-1DD4-4284-8C24-B34195DB9D59}" name="_x000d__x000a__x000a_Juillet 2019_x000a_Nombre de services, avant la pandémie" dataDxfId="801" dataCellStyle="Comma"/>
    <tableColumn id="9" xr3:uid="{F0DA01C5-B7A9-48CC-91CD-66A93B47B816}" name="_x000d__x000a__x000a_Août 2019_x000a_Nombre de services, avant la pandémie" dataDxfId="800" dataCellStyle="Comma"/>
    <tableColumn id="10" xr3:uid="{6E680E41-BEBB-4BDC-946E-D6BFAF86AF21}" name="_x000d__x000a__x000a_Septembre 2019_x000a_Nombre de services, avant la pandémie" dataDxfId="799" dataCellStyle="Comma"/>
    <tableColumn id="11" xr3:uid="{D4D0C7DD-43EC-4DC2-BF0C-15E9AD597982}" name="_x000d__x000a__x000a_Octobre 2019_x000a_Nombre de services, avant la pandémie" dataDxfId="798" dataCellStyle="Comma"/>
    <tableColumn id="12" xr3:uid="{A66250EC-8DE7-49B0-899E-C68998F72916}" name="_x000d__x000a__x000a_Novembre 2019_x000a_Nombre de services, avant la pandémie" dataDxfId="797" dataCellStyle="Comma"/>
    <tableColumn id="13" xr3:uid="{2B9F735D-C7D5-4DAE-8E99-EEC9C472895C}" name="_x000d__x000a__x000a_Décembre 2019_x000a_Nombre de services, avant la pandémie" dataDxfId="796" dataCellStyle="Comma"/>
    <tableColumn id="14" xr3:uid="{C28A5F03-23C7-49C0-BE18-4D599A09EF7F}" name="Janvier à _x000a_décembre 2019 (moyenne mensuelle)_x000a_Nombre de services, avant la pandémie" dataDxfId="795" dataCellStyle="Comma"/>
    <tableColumn id="15" xr3:uid="{61D8F4C7-E244-4A83-9C04-F4EAF8CA3D02}" name="_x000d__x000a__x000a_Mars 2020_x000a_Nombre de services, pendant la pandémie" dataDxfId="794" dataCellStyle="Comma"/>
    <tableColumn id="16" xr3:uid="{7DB4635E-51F5-4BA3-B6AA-82A6D8775D46}" name="_x000d__x000a__x000a_Avril 2020_x000a_Nombre de services, pendant la pandémie" dataDxfId="793" dataCellStyle="Comma"/>
    <tableColumn id="17" xr3:uid="{894F0480-47E0-49CB-A376-9A1FBF78A5EF}" name="_x000d__x000a__x000a_Mai 2020_x000a_Nombre de services, pendant la pandémie" dataDxfId="792" dataCellStyle="Comma"/>
    <tableColumn id="18" xr3:uid="{2D225444-FC59-4465-8C41-89E1D02E5301}" name="_x000d__x000a__x000a_Juin 2020_x000a_Nombre de services, pendant la pandémie" dataDxfId="791" dataCellStyle="Comma"/>
    <tableColumn id="19" xr3:uid="{5E6B7B22-A4EB-4A47-9A1F-D08F8490E5AA}" name="_x000d__x000a__x000a_Juillet 2020_x000a_Nombre de services, pendant la pandémie" dataDxfId="790" dataCellStyle="Comma"/>
    <tableColumn id="20" xr3:uid="{B18F85DE-2D82-42B2-969C-AD266BB517FC}" name="_x000d__x000a__x000a_Août 2020 _x000a_Nombre de services, pendant la pandémie" dataDxfId="789" dataCellStyle="Comma"/>
    <tableColumn id="21" xr3:uid="{00AC09DF-0E9C-4412-9449-4EF7ABD00113}" name="_x000d__x000a__x000a_Septembre 2020_x000a_Nombre de services, pendant la pandémie" dataDxfId="788" dataCellStyle="Comma"/>
    <tableColumn id="22" xr3:uid="{4966A83B-3175-49B0-B546-56BD8A2AEA17}" name="_x000d__x000a__x000a_Octobre 2020_x000a_Nombre de services, pendant la pandémie" dataDxfId="787" dataCellStyle="Comma"/>
    <tableColumn id="23" xr3:uid="{E33F496C-DC25-4466-B69D-307395D1DFB1}" name="_x000d__x000a__x000a_Novembre 2020_x000a_Nombre de services, pendant la pandémie" dataDxfId="786" dataCellStyle="Comma"/>
    <tableColumn id="24" xr3:uid="{BEDF0767-972D-46B3-B627-AF3127A16875}" name="_x000d__x000a__x000a_Décembre 2020_x000a_Nombre de services, pendant la pandémie" dataDxfId="785" dataCellStyle="Comma"/>
    <tableColumn id="25" xr3:uid="{D63156E0-586C-477E-A9AF-0C752EF0FC3E}" name="_x000d__x000a__x000a_Janvier 2021_x000a_Nombre de services, pendant la pandémie" dataDxfId="784" dataCellStyle="Comma"/>
    <tableColumn id="26" xr3:uid="{5591C79A-478D-4CA3-A5BD-3CA0A1EE480B}" name="_x000d__x000a__x000a_Février 2021_x000a_Nombre de services, pendant la pandémie" dataDxfId="783" dataCellStyle="Comma"/>
    <tableColumn id="27" xr3:uid="{32038899-3042-48A7-B79C-A3B5596124EE}" name="_x000d__x000a__x000a_Mars 2021_x000a_Nombre de services, pendant la pandémie" dataDxfId="782" dataCellStyle="Comma"/>
    <tableColumn id="28" xr3:uid="{2EF2F8C7-8411-43DC-88EA-3C9308D96019}" name="_x000d__x000a_Mars 2020 à mars 2021 (moyenne mensuelle)_x000a_Nombre de services, pendant la pandémie" dataDxfId="781"/>
    <tableColumn id="29" xr3:uid="{FCE853B8-EBC2-48CF-901F-DA26EAF74832}" name="_x000a_Mars 2019 à mars 2020_x000a_Variation en pourcentage, avant la pandémie vs pendant la pandémie" dataDxfId="780" dataCellStyle="Percent"/>
    <tableColumn id="30" xr3:uid="{5DF886E8-7CEE-4816-A695-082E0BE33BA9}" name="_x000a_Avril 2019 à avril 2020_x000a_Variation en pourcentage, avant la pandémie vs pendant la pandémie" dataDxfId="779" dataCellStyle="Percent"/>
    <tableColumn id="31" xr3:uid="{24B0BD09-D53F-4AD7-95CC-F29B3C887B84}" name="_x000a_Mai 2019 à mai 2020_x000a_Variation en pourcentage, avant la pandémie vs pendant la pandémie" dataDxfId="778" dataCellStyle="Percent"/>
    <tableColumn id="32" xr3:uid="{58E30D4F-7F99-4FDC-8CEA-BBC0B3C279AF}" name="_x000a_Juin 2019 à juin 2020_x000a_Variation en pourcentage, avant la pandémie vs pendant la pandémie" dataDxfId="777" dataCellStyle="Percent"/>
    <tableColumn id="33" xr3:uid="{6CF30942-5D57-4221-8045-A99121C73E80}" name="_x000a_Juillet 2019 à juillet 2020_x000a_Variation en pourcentage, avant la pandémie vs pendant la pandémie" dataDxfId="776" dataCellStyle="Percent"/>
    <tableColumn id="34" xr3:uid="{DF441B7F-ECC8-4789-AB79-679386D75F53}" name="_x000a_Août 2019 à août 2020_x000a_Variation en pourcentage, avant la pandémie vs pendant la pandémie" dataDxfId="775" dataCellStyle="Percent"/>
    <tableColumn id="35" xr3:uid="{9603BFDD-5ADA-4187-9E0B-1D9A17503DDC}" name="_x000a_Septembre 2019 à septembre 2020_x000a_Variation en pourcentage, avant la pandémie vs pendant la pandémie" dataDxfId="774" dataCellStyle="Percent"/>
    <tableColumn id="36" xr3:uid="{5A3D841A-9C3E-42EA-ADC1-2B8013EEFDEE}" name="_x000a_Octobre 2019 à octobre 2020_x000a_Variation en pourcentage, avant la pandémie vs pendant la pandémie" dataDxfId="773" dataCellStyle="Percent"/>
    <tableColumn id="37" xr3:uid="{47B5EC93-9B46-4967-9767-734D2DC16F54}" name="_x000a_Novembre 2019 à novembre 2020_x000a_Variation en pourcentage, avant la pandémie vs pendant la pandémie" dataDxfId="772" dataCellStyle="Percent"/>
    <tableColumn id="38" xr3:uid="{48FB95E5-EB98-442F-86ED-5A0E4FFADB1C}" name="_x000a_Décembre 2019 à décembre 2020_x000a_Variation en pourcentage, avant la pandémie vs pendant la pandémie" dataDxfId="771" dataCellStyle="Percent"/>
    <tableColumn id="39" xr3:uid="{DCF75634-21F6-451B-9D85-6397D29F1D73}" name="_x000a_Janvier 2019 à janvier 2021_x000a_Variation en pourcentage, avant la pandémie vs pendant la pandémie" dataDxfId="770" dataCellStyle="Percent"/>
    <tableColumn id="40" xr3:uid="{9B95F4F4-63ED-4E23-BA05-1D1750B67602}" name="_x000a_Février 2019 à février 2021_x000a_Variation en pourcentage, avant la pandémie vs pendant la pandémie" dataDxfId="769" dataCellStyle="Percent"/>
    <tableColumn id="41" xr3:uid="{8EB5FA46-609F-4EA2-87A0-4F0B3E18F452}" name="_x000a_Mars 2019 à mars 2021_x000a_Variation en pourcentage, avant la pandémie vs pendant la pandémie" dataDxfId="768" dataCellStyle="Percent"/>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881FD8B9-E088-4CC2-92AB-538DBF278C79}" name="Table44" displayName="Table44" ref="A65:AO70" totalsRowShown="0" headerRowDxfId="767" dataDxfId="765" headerRowBorderDxfId="766" tableBorderDxfId="764" headerRowCellStyle="Header_row" dataCellStyle="Percent">
  <tableColumns count="41">
    <tableColumn id="1" xr3:uid="{5C8FA894-9341-4D28-88EB-396AC02E5CD7}" name="Groupe de services des médecins de famille" dataDxfId="763"/>
    <tableColumn id="2" xr3:uid="{86947907-DECC-48E3-8346-AFB129605323}" name="_x000d__x000a__x000a_Janvier 2019_x000a_Nombre de services, avant la pandémie" dataDxfId="762"/>
    <tableColumn id="3" xr3:uid="{AAA050BA-ED14-4F21-81B1-D1EF93261EAE}" name="_x000d__x000a__x000a_Février 2019_x000a_Nombre de services, avant la pandémie" dataDxfId="761"/>
    <tableColumn id="4" xr3:uid="{EE13EF7F-F75A-42B6-9A05-764BC4528338}" name="_x000d__x000a__x000a_Mars 2019_x000a_Nombre de services, avant la pandémie" dataDxfId="760" dataCellStyle="Comma"/>
    <tableColumn id="5" xr3:uid="{44B346CF-F6A0-4A68-A024-68EC6DC99E40}" name="_x000d__x000a__x000a_Avril 2019 _x000a_Nombre de services, avant la pandémie" dataDxfId="759" dataCellStyle="Comma"/>
    <tableColumn id="6" xr3:uid="{5B637F83-145E-407F-B42B-8AE6F2DDEEA5}" name="_x000d__x000a__x000a_Mai 2019 _x000a_Nombre de services, avant la pandémie" dataDxfId="758" dataCellStyle="Comma"/>
    <tableColumn id="7" xr3:uid="{504B2538-7041-41C5-B92E-8153B8EA3544}" name="_x000d__x000a__x000a_Juin 2019_x000a_Nombre de services, avant la pandémie" dataDxfId="757" dataCellStyle="Comma"/>
    <tableColumn id="8" xr3:uid="{C3DCFB27-7A24-419E-84F5-680146B589F0}" name="_x000d__x000a__x000a_Juillet 2019_x000a_Nombre de services, avant la pandémie" dataDxfId="756" dataCellStyle="Comma"/>
    <tableColumn id="9" xr3:uid="{1E42E3A5-8F78-42A4-8FE3-62257DA1353B}" name="_x000d__x000a__x000a_Août 2019_x000a_Nombre de services, avant la pandémie" dataDxfId="755" dataCellStyle="Comma"/>
    <tableColumn id="10" xr3:uid="{1C811F57-1331-41A6-9AE2-8E6505344490}" name="_x000d__x000a__x000a_Septembre 2019_x000a_Nombre de services, avant la pandémie" dataDxfId="754" dataCellStyle="Comma"/>
    <tableColumn id="11" xr3:uid="{F112C375-1346-4B18-9D05-1BC5FF116498}" name="_x000d__x000a__x000a_Octobre 2019_x000a_Nombre de services, avant la pandémie" dataDxfId="753" dataCellStyle="Comma"/>
    <tableColumn id="12" xr3:uid="{E127B1EC-5980-4750-A455-55304D649E24}" name="_x000d__x000a__x000a_Novembre 2019_x000a_Nombre de services, avant la pandémie" dataDxfId="752" dataCellStyle="Comma"/>
    <tableColumn id="13" xr3:uid="{CA346F60-02AB-43EA-A4ED-A22929F266D1}" name="_x000d__x000a__x000a_Décembre 2019_x000a_Nombre de services, avant la pandémie" dataDxfId="751" dataCellStyle="Comma"/>
    <tableColumn id="14" xr3:uid="{475F1555-E1C7-4332-A471-8F68A78749D6}" name="Janvier à _x000a_décembre 2019 (moyenne mensuelle)_x000a_Nombre de services, avant la pandémie" dataDxfId="750" dataCellStyle="Comma"/>
    <tableColumn id="15" xr3:uid="{50EFE514-551A-4E4B-8F4A-3D873471D5B0}" name="_x000d__x000a__x000a_Mars 2020_x000a_Nombre de services, pendant la pandémie" dataDxfId="749" dataCellStyle="Comma"/>
    <tableColumn id="16" xr3:uid="{A66C089B-5418-4C3A-9D6D-A3D62DABF514}" name="_x000d__x000a__x000a_Avril 2020_x000a_Nombre de services, pendant la pandémie" dataDxfId="748" dataCellStyle="Comma"/>
    <tableColumn id="17" xr3:uid="{6B6BD34E-E48C-4D58-B41D-E4D71170597D}" name="_x000d__x000a__x000a_Mai 2020_x000a_Nombre de services, pendant la pandémie" dataDxfId="747" dataCellStyle="Comma"/>
    <tableColumn id="18" xr3:uid="{F51D5790-337E-48E1-9F8D-B924DF3A7506}" name="_x000d__x000a__x000a_Juin 2020_x000a_Nombre de services, pendant la pandémie" dataDxfId="746" dataCellStyle="Comma"/>
    <tableColumn id="19" xr3:uid="{181FAB40-48EB-4416-9C42-2B3BAD94DF2F}" name="_x000d__x000a__x000a_Juillet 2020_x000a_Nombre de services, pendant la pandémie" dataDxfId="745" dataCellStyle="Comma"/>
    <tableColumn id="20" xr3:uid="{BD9BDB25-BAF3-4859-9863-80DADBE65774}" name="_x000d__x000a__x000a_Août 2020 _x000a_Nombre de services, pendant la pandémie" dataDxfId="744" dataCellStyle="Comma"/>
    <tableColumn id="21" xr3:uid="{CFF41D1E-CFDF-4177-8E5C-709F80C6BF39}" name="_x000d__x000a__x000a_Septembre 2020_x000a_Nombre de services, pendant la pandémie" dataDxfId="743" dataCellStyle="Comma"/>
    <tableColumn id="22" xr3:uid="{61ED97A4-DB37-4C86-B4A1-694C2818AC85}" name="_x000d__x000a__x000a_Octobre 2020_x000a_Nombre de services, pendant la pandémie" dataDxfId="742" dataCellStyle="Comma"/>
    <tableColumn id="23" xr3:uid="{7031F646-5C36-4169-9951-30501C78310E}" name="_x000d__x000a__x000a_Novembre 2020_x000a_Nombre de services, pendant la pandémie" dataDxfId="741" dataCellStyle="Comma"/>
    <tableColumn id="24" xr3:uid="{0FBE1A18-42BE-45EE-A96B-F5842FC7FC72}" name="_x000d__x000a__x000a_Décembre 2020_x000a_Nombre de services, pendant la pandémie" dataDxfId="740" dataCellStyle="Comma"/>
    <tableColumn id="25" xr3:uid="{7B8A401B-DB40-44AF-A1EB-32CA3D35C09A}" name="_x000d__x000a__x000a_Janvier 2021_x000a_Nombre de services, pendant la pandémie" dataDxfId="739" dataCellStyle="Comma"/>
    <tableColumn id="26" xr3:uid="{8BCB91E7-191F-4D1F-94A5-8713677A8FFD}" name="_x000d__x000a__x000a_Février 2021_x000a_Nombre de services, pendant la pandémie" dataDxfId="738" dataCellStyle="Comma"/>
    <tableColumn id="27" xr3:uid="{0B3783B8-50F3-471F-A6A4-FAC8EAEA77FE}" name="_x000d__x000a__x000a_Mars 2021_x000a_Nombre de services, pendant la pandémie" dataDxfId="737" dataCellStyle="Comma"/>
    <tableColumn id="28" xr3:uid="{DD85428A-2159-46CC-8541-BE350FFDB402}" name="_x000d__x000a_Mars 2020 à mars 2021 (moyenne mensuelle)_x000a_Nombre de services, pendant la pandémie" dataDxfId="736" dataCellStyle="Percent"/>
    <tableColumn id="29" xr3:uid="{D5288797-7738-4E03-BB38-131FE7649C91}" name="_x000a_Mars 2019 à mars 2020_x000a_Variation en pourcentage, avant la pandémie vs pendant la pandémie" dataDxfId="735" dataCellStyle="Percent"/>
    <tableColumn id="30" xr3:uid="{ECB4DDCC-D0F3-4847-A80A-B0A0D93349AB}" name="_x000a_Avril 2019 à avril 2020_x000a_Variation en pourcentage, avant la pandémie vs pendant la pandémie" dataDxfId="734" dataCellStyle="Percent"/>
    <tableColumn id="31" xr3:uid="{A7C093E0-BCFA-40D7-A7A9-A0131F357249}" name="_x000a_Mai 2019 à mai 2020_x000a_Variation en pourcentage, avant la pandémie vs pendant la pandémie" dataDxfId="733" dataCellStyle="Percent"/>
    <tableColumn id="32" xr3:uid="{45E1693C-6724-4027-B9EA-F063188BB9F7}" name="_x000a_Juin 2019 à juin 2020_x000a_Variation en pourcentage, avant la pandémie vs pendant la pandémie" dataDxfId="732" dataCellStyle="Percent"/>
    <tableColumn id="33" xr3:uid="{0ED2EA15-A27D-4745-ABE3-945B8EB18AF7}" name="_x000a_Juillet 2019 à juillet 2020_x000a_Variation en pourcentage, avant la pandémie vs pendant la pandémie" dataDxfId="731" dataCellStyle="Percent"/>
    <tableColumn id="34" xr3:uid="{80C6A4F5-3128-4828-A31B-E17E85B3F0AA}" name="_x000a_Août 2019 à août 2020_x000a_Variation en pourcentage, avant la pandémie vs pendant la pandémie" dataDxfId="730" dataCellStyle="Percent"/>
    <tableColumn id="35" xr3:uid="{4C80D4FA-6A62-49AE-8ACB-3749F7FBDF35}" name="_x000a_Septembre 2019 à septembre 2020_x000a_Variation en pourcentage, avant la pandémie vs pendant la pandémie" dataDxfId="729" dataCellStyle="Percent"/>
    <tableColumn id="36" xr3:uid="{82BEC905-4487-464D-90E1-CB719D6946F4}" name="_x000a_Octobre 2019 à octobre 2020_x000a_Variation en pourcentage, avant la pandémie vs pendant la pandémie" dataDxfId="728" dataCellStyle="Percent"/>
    <tableColumn id="37" xr3:uid="{2DDAC87D-FA3C-4502-8FE5-1A9D1FF72BE5}" name="_x000a_Novembre 2019 à novembre 2020_x000a_Variation en pourcentage, avant la pandémie vs pendant la pandémie" dataDxfId="727" dataCellStyle="Percent"/>
    <tableColumn id="38" xr3:uid="{203D963B-7AD2-4831-9534-F64FBC2E8DE0}" name="_x000a_Décembre 2019 à décembre 2020_x000a_Variation en pourcentage, avant la pandémie vs pendant la pandémie" dataDxfId="726" dataCellStyle="Percent"/>
    <tableColumn id="39" xr3:uid="{5752A5B2-654C-4394-A395-AAB540A92E4C}" name="_x000a_Janvier 2019 à janvier 2021_x000a_Variation en pourcentage, avant la pandémie vs pendant la pandémie" dataDxfId="725" dataCellStyle="Percent"/>
    <tableColumn id="40" xr3:uid="{5112F2BA-CB3D-4DC3-952C-EC3C76427F1C}" name="_x000a_Février 2019 à février 2021_x000a_Variation en pourcentage, avant la pandémie vs pendant la pandémie" dataDxfId="724" dataCellStyle="Percent"/>
    <tableColumn id="41" xr3:uid="{F6D1A5FB-2E4D-41D7-BDE8-50165AC9BA5E}" name="_x000a_Mars 2019 à mars 2021_x000a_Variation en pourcentage, avant la pandémie vs pendant la pandémie" dataDxfId="723" dataCellStyle="Percent"/>
  </tableColumns>
  <tableStyleInfo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2604AD20-4071-42C3-A811-71A158A746B0}" name="Table45" displayName="Table45" ref="A84:AO89" totalsRowShown="0" headerRowDxfId="722" dataDxfId="720" headerRowBorderDxfId="721" tableBorderDxfId="719" totalsRowBorderDxfId="718" headerRowCellStyle="Header_row" dataCellStyle="Percent">
  <tableColumns count="41">
    <tableColumn id="1" xr3:uid="{46CB4F19-E4A0-4468-907E-3EA44ECECA75}" name="Groupe de services des médecins de famille" dataDxfId="717"/>
    <tableColumn id="2" xr3:uid="{A1DA7B0C-F8F6-4A85-AC37-6A31C95974A2}" name="_x000d__x000a__x000a_Janvier 2019_x000a_Nombre de services, avant la pandémie" dataDxfId="716"/>
    <tableColumn id="3" xr3:uid="{2906ABD5-01F9-472F-84CE-5F7BC79AD0CC}" name="_x000d__x000a__x000a_Février 2019_x000a_Nombre de services, avant la pandémie" dataDxfId="715"/>
    <tableColumn id="4" xr3:uid="{29990A9D-5E47-42EC-A092-4CED7540CF91}" name="_x000d__x000a__x000a_Mars 2019_x000a_Nombre de services, avant la pandémie" dataDxfId="714" dataCellStyle="Comma"/>
    <tableColumn id="5" xr3:uid="{0242D9B2-42CA-4442-A0F2-B175D977BCE6}" name="_x000d__x000a__x000a_Avril 2019 _x000a_Nombre de services, avant la pandémie" dataDxfId="713" dataCellStyle="Comma"/>
    <tableColumn id="6" xr3:uid="{B65A22F7-5A6A-47D3-AC8F-A5BF0DF2B476}" name="_x000d__x000a__x000a_Mai 2019 _x000a_Nombre de services, avant la pandémie" dataDxfId="712" dataCellStyle="Comma"/>
    <tableColumn id="7" xr3:uid="{E6B3230D-B28B-4EA5-A057-8133EDB2A5D8}" name="_x000d__x000a__x000a_Juin 2019_x000a_Nombre de services, avant la pandémie" dataDxfId="711" dataCellStyle="Comma"/>
    <tableColumn id="8" xr3:uid="{4FC29EBC-1D99-4DA9-935A-F02AB27CFC67}" name="_x000d__x000a__x000a_Juillet 2019_x000a_Nombre de services, avant la pandémie" dataDxfId="710" dataCellStyle="Comma"/>
    <tableColumn id="9" xr3:uid="{1659F068-7B2F-4981-A39C-537F355DBD5B}" name="_x000d__x000a__x000a_Août 2019_x000a_Nombre de services, avant la pandémie" dataDxfId="709" dataCellStyle="Comma"/>
    <tableColumn id="10" xr3:uid="{EAD9756A-719D-4784-A0E0-6ABAC7AAB4EF}" name="_x000d__x000a__x000a_Septembre 2019_x000a_Nombre de services, avant la pandémie" dataDxfId="708" dataCellStyle="Comma"/>
    <tableColumn id="11" xr3:uid="{82E46DC7-964A-47C6-976A-87D21B091E7D}" name="_x000d__x000a__x000a_Octobre 2019_x000a_Nombre de services, avant la pandémie" dataDxfId="707" dataCellStyle="Comma"/>
    <tableColumn id="12" xr3:uid="{35F5DDE7-2E01-48F5-94CC-A94784088C6F}" name="_x000d__x000a__x000a_Novembre 2019_x000a_Nombre de services, avant la pandémie" dataDxfId="706" dataCellStyle="Comma"/>
    <tableColumn id="13" xr3:uid="{5FFF112D-77A9-4744-B6EA-8577D6AFD4D1}" name="_x000d__x000a__x000a_Décembre 2019_x000a_Nombre de services, avant la pandémie" dataDxfId="705" dataCellStyle="Comma"/>
    <tableColumn id="14" xr3:uid="{418956B7-6468-456B-9D3B-95C067999B2D}" name="Janvier à _x000a_décembre 2019 (moyenne mensuelle)_x000a_Nombre de services, avant la pandémie" dataDxfId="704" dataCellStyle="Comma"/>
    <tableColumn id="15" xr3:uid="{4089AC98-904F-4759-B727-0DA488AD4D29}" name="_x000d__x000a__x000a_Mars 2020_x000a_Nombre de services, pendant la pandémie" dataDxfId="703" dataCellStyle="Comma"/>
    <tableColumn id="16" xr3:uid="{429C5809-1802-4F35-B148-BA7F90BDF3AD}" name="_x000d__x000a__x000a_Avril 2020_x000a_Nombre de services, pendant la pandémie" dataDxfId="702" dataCellStyle="Comma"/>
    <tableColumn id="17" xr3:uid="{57006C32-3CF5-4498-9E98-A8F4B0386A84}" name="_x000d__x000a__x000a_Mai 2020_x000a_Nombre de services, pendant la pandémie" dataDxfId="701" dataCellStyle="Comma"/>
    <tableColumn id="18" xr3:uid="{4944FF2D-5417-4C0A-95C9-9EE5976E006B}" name="_x000d__x000a__x000a_Juin 2020_x000a_Nombre de services, pendant la pandémie" dataDxfId="700" dataCellStyle="Comma"/>
    <tableColumn id="19" xr3:uid="{B7A130BD-0C70-4861-8E72-2ADC90FA2C0A}" name="_x000d__x000a__x000a_Juillet 2020_x000a_Nombre de services, pendant la pandémie" dataDxfId="699" dataCellStyle="Comma"/>
    <tableColumn id="20" xr3:uid="{1DD4C6F6-8F09-428E-A50C-08C02C708D5D}" name="_x000d__x000a__x000a_Août 2020 _x000a_Nombre de services, pendant la pandémie" dataDxfId="698" dataCellStyle="Comma"/>
    <tableColumn id="21" xr3:uid="{E4B678E7-0697-4E61-A978-F55F3B45F92B}" name="_x000d__x000a__x000a_Septembre 2020_x000a_Nombre de services, pendant la pandémie" dataDxfId="697" dataCellStyle="Comma"/>
    <tableColumn id="22" xr3:uid="{AECA098F-D271-4EAA-9F39-EA04DCB62FF7}" name="_x000d__x000a__x000a_Octobre 2020_x000a_Nombre de services, pendant la pandémie" dataDxfId="696" dataCellStyle="Comma"/>
    <tableColumn id="23" xr3:uid="{04C781AA-59F7-4D74-8C9D-A64958881762}" name="_x000d__x000a__x000a_Novembre 2020_x000a_Nombre de services, pendant la pandémie" dataDxfId="695" dataCellStyle="Comma"/>
    <tableColumn id="24" xr3:uid="{B5A9808E-25EE-4610-B240-C25EA0B16081}" name="_x000d__x000a__x000a_Décembre 2020_x000a_Nombre de services, pendant la pandémie" dataDxfId="694" dataCellStyle="Comma"/>
    <tableColumn id="25" xr3:uid="{24A453DE-D5CB-4412-84B1-CFBA0D56F91E}" name="_x000d__x000a__x000a_Janvier 2021_x000a_Nombre de services, pendant la pandémie" dataDxfId="693" dataCellStyle="Comma"/>
    <tableColumn id="26" xr3:uid="{1C06C808-52CF-47DC-86DC-85D1BA0249FF}" name="_x000d__x000a__x000a_Février 2021_x000a_Nombre de services, pendant la pandémie" dataDxfId="692" dataCellStyle="Comma"/>
    <tableColumn id="27" xr3:uid="{36F83C24-D60F-4220-BBDA-38BAF437EA4B}" name="_x000d__x000a__x000a_Mars 2021_x000a_Nombre de services, pendant la pandémie" dataDxfId="691" dataCellStyle="Comma"/>
    <tableColumn id="28" xr3:uid="{BCF51D51-8216-44AD-A97F-307CEDC119EC}" name="_x000d__x000a_Mars 2020 à mars 2021 (moyenne mensuelle)_x000a_Nombre de services, pendant la pandémie" dataDxfId="690" dataCellStyle="Percent"/>
    <tableColumn id="29" xr3:uid="{898B6EF7-EB17-4FAA-A8FA-20E87E76DD9E}" name="_x000a_Mars 2019 à mars 2020_x000a_Variation en pourcentage, avant la pandémie vs pendant la pandémie" dataDxfId="689" dataCellStyle="Percent"/>
    <tableColumn id="30" xr3:uid="{41BF9517-28FB-4D86-8E69-6EA43DD14A93}" name="_x000a_Avril 2019 à avril 2020_x000a_Variation en pourcentage, avant la pandémie vs pendant la pandémie" dataDxfId="688" dataCellStyle="Percent"/>
    <tableColumn id="31" xr3:uid="{27442FE8-375C-4D02-A5AD-E6183D4542E1}" name="_x000a_Mai 2019 à mai 2020_x000a_Variation en pourcentage, avant la pandémie vs pendant la pandémie" dataDxfId="687" dataCellStyle="Percent"/>
    <tableColumn id="32" xr3:uid="{9E1DD841-FEEC-4D5C-81A5-BD1FBBB8212D}" name="_x000a_Juin 2019 à juin 2020_x000a_Variation en pourcentage, avant la pandémie vs pendant la pandémie" dataDxfId="686" dataCellStyle="Percent"/>
    <tableColumn id="33" xr3:uid="{95091C14-589D-4106-A289-47BD101D3B97}" name="_x000a_Juillet 2019 à juillet 2020_x000a_Variation en pourcentage, avant la pandémie vs pendant la pandémie" dataDxfId="685" dataCellStyle="Percent"/>
    <tableColumn id="34" xr3:uid="{504B96DB-5DE2-40A5-A4F3-B5A6A6F4BE92}" name="_x000a_Août 2019 à août 2020_x000a_Variation en pourcentage, avant la pandémie vs pendant la pandémie" dataDxfId="684" dataCellStyle="Percent"/>
    <tableColumn id="35" xr3:uid="{D69A8ECA-6533-41A2-9D3A-DA5389C1ED61}" name="_x000a_Septembre 2019 à septembre 2020_x000a_Variation en pourcentage, avant la pandémie vs pendant la pandémie" dataDxfId="683" dataCellStyle="Percent"/>
    <tableColumn id="36" xr3:uid="{0718FFBA-D2CC-4ADF-A9FF-E413843DC262}" name="_x000a_Octobre 2019 à octobre 2020_x000a_Variation en pourcentage, avant la pandémie vs pendant la pandémie" dataDxfId="682" dataCellStyle="Percent"/>
    <tableColumn id="37" xr3:uid="{C1433032-39E7-4F73-BAAA-8E6083CDCAB3}" name="_x000a_Novembre 2019 à novembre 2020_x000a_Variation en pourcentage, avant la pandémie vs pendant la pandémie" dataDxfId="681" dataCellStyle="Percent"/>
    <tableColumn id="38" xr3:uid="{374ED544-2515-40FA-A2A2-C250B4C92AA5}" name="_x000a_Décembre 2019 à décembre 2020_x000a_Variation en pourcentage, avant la pandémie vs pendant la pandémie" dataDxfId="680" dataCellStyle="Percent"/>
    <tableColumn id="39" xr3:uid="{97EB9CC0-BC7F-409E-8B09-B2DAA613CCEC}" name="_x000a_Janvier 2019 à janvier 2021_x000a_Variation en pourcentage, avant la pandémie vs pendant la pandémie" dataDxfId="679" dataCellStyle="Percent"/>
    <tableColumn id="40" xr3:uid="{5D939D6E-511D-4EE5-BC1E-8A8E1E517B3B}" name="_x000a_Février 2019 à février 2021_x000a_Variation en pourcentage, avant la pandémie vs pendant la pandémie" dataDxfId="678" dataCellStyle="Percent"/>
    <tableColumn id="41" xr3:uid="{AFF3C699-E8F2-47D3-8BCF-FEF54122F41F}" name="_x000a_Mars 2019 à mars 2021_x000a_Variation en pourcentage, avant la pandémie vs pendant la pandémie" dataDxfId="677" dataCellStyle="Percent"/>
  </tableColumns>
  <tableStyleInfo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7F2C3B7A-3803-409C-9AC0-E28F5E8B12AC}" name="Table46" displayName="Table46" ref="A103:AO108" totalsRowShown="0" headerRowDxfId="676" dataDxfId="674" headerRowBorderDxfId="675" tableBorderDxfId="673" totalsRowBorderDxfId="672" headerRowCellStyle="Header_row" dataCellStyle="Percent">
  <tableColumns count="41">
    <tableColumn id="1" xr3:uid="{802037B5-1E2A-45E4-A9D2-C6F19E07794C}" name="Groupe de services des médecins de famille" dataDxfId="671"/>
    <tableColumn id="2" xr3:uid="{327C860F-7ACA-4FC9-A3EB-3B32E27F3B78}" name="_x000d__x000a__x000a_Janvier 2019_x000a_Nombre de services, avant la pandémie" dataDxfId="670"/>
    <tableColumn id="3" xr3:uid="{D035ACC6-1F9C-4820-83F8-6B715E26FFEA}" name="_x000d__x000a__x000a_Février 2019_x000a_Nombre de services, avant la pandémie" dataDxfId="669"/>
    <tableColumn id="4" xr3:uid="{DFBF28C1-8157-438C-99DA-BD270B4F81FD}" name="_x000d__x000a__x000a_Mars 2019_x000a_Nombre de services, avant la pandémie" dataDxfId="668" dataCellStyle="Comma"/>
    <tableColumn id="5" xr3:uid="{2CEB2924-3C42-4962-B680-EAAABAC53BCA}" name="_x000d__x000a__x000a_Avril 2019 _x000a_Nombre de services, avant la pandémie" dataDxfId="667" dataCellStyle="Comma"/>
    <tableColumn id="6" xr3:uid="{D51F1903-07FF-4844-B5BD-F2233DC40770}" name="_x000d__x000a__x000a_Mai 2019 _x000a_Nombre de services, avant la pandémie" dataDxfId="666" dataCellStyle="Comma"/>
    <tableColumn id="7" xr3:uid="{34ACD34B-DBA0-4BD8-A987-17D2328AC31D}" name="_x000d__x000a__x000a_Juin 2019_x000a_Nombre de services, avant la pandémie" dataDxfId="665" dataCellStyle="Comma"/>
    <tableColumn id="8" xr3:uid="{D770A9AC-3804-48AE-AD65-782644E3FF4A}" name="_x000d__x000a__x000a_Juillet 2019_x000a_Nombre de services, avant la pandémie" dataDxfId="664" dataCellStyle="Comma"/>
    <tableColumn id="9" xr3:uid="{6C1CF955-F625-4AD7-A4A6-A0C74D1D2E17}" name="_x000d__x000a__x000a_Août 2019_x000a_Nombre de services, avant la pandémie" dataDxfId="663" dataCellStyle="Comma"/>
    <tableColumn id="10" xr3:uid="{A3DC34CC-1ACC-415C-B5A3-0CD7FCDF04FA}" name="_x000d__x000a__x000a_Septembre 2019_x000a_Nombre de services, avant la pandémie" dataDxfId="662" dataCellStyle="Comma"/>
    <tableColumn id="11" xr3:uid="{613C1A16-B397-4593-8946-10681F7D5CCC}" name="_x000d__x000a__x000a_Octobre 2019_x000a_Nombre de services, avant la pandémie" dataDxfId="661" dataCellStyle="Comma"/>
    <tableColumn id="12" xr3:uid="{510C6687-78AC-4AB2-965E-043F52B1665C}" name="_x000d__x000a__x000a_Novembre 2019_x000a_Nombre de services, avant la pandémie" dataDxfId="660" dataCellStyle="Comma"/>
    <tableColumn id="13" xr3:uid="{AE6206DC-0FCF-438C-B28B-B0ED38B240DB}" name="_x000d__x000a__x000a_Décembre 2019_x000a_Nombre de services, avant la pandémie" dataDxfId="659" dataCellStyle="Comma"/>
    <tableColumn id="14" xr3:uid="{E1ABDD70-EB81-4C98-8A17-35C59F8AC3B0}" name="Janvier à _x000a_décembre 2019 (moyenne mensuelle)_x000a_Nombre de services, avant la pandémie" dataDxfId="658" dataCellStyle="Comma"/>
    <tableColumn id="15" xr3:uid="{C656E40E-832C-4784-86EA-5FC3CC6AC26B}" name="_x000d__x000a__x000a_Mars 2020_x000a_Nombre de services, pendant la pandémie" dataDxfId="657" dataCellStyle="Comma"/>
    <tableColumn id="16" xr3:uid="{F5001BA8-D82B-42E7-91EB-C33AE16C5DAE}" name="_x000d__x000a__x000a_Avril 2020_x000a_Nombre de services, pendant la pandémie" dataDxfId="656" dataCellStyle="Comma"/>
    <tableColumn id="17" xr3:uid="{87DA81B7-8AF6-4C21-BBB5-7928BA2A0EA7}" name="_x000d__x000a__x000a_Mai 2020_x000a_Nombre de services, pendant la pandémie" dataDxfId="655" dataCellStyle="Comma"/>
    <tableColumn id="18" xr3:uid="{1978DB90-741A-42F5-A0EA-8EABD5CAB5D4}" name="_x000d__x000a__x000a_Juin 2020_x000a_Nombre de services, pendant la pandémie" dataDxfId="654" dataCellStyle="Comma"/>
    <tableColumn id="19" xr3:uid="{516873FC-A0A0-42A4-BC51-46BC15EADD49}" name="_x000d__x000a__x000a_Juillet 2020_x000a_Nombre de services, pendant la pandémie" dataDxfId="653" dataCellStyle="Comma"/>
    <tableColumn id="20" xr3:uid="{5855EBEB-A785-495F-84AC-4956C7406954}" name="_x000d__x000a__x000a_Août 2020 _x000a_Nombre de services, pendant la pandémie" dataDxfId="652" dataCellStyle="Comma"/>
    <tableColumn id="21" xr3:uid="{21D18B1A-19EA-4328-9BAF-60B8330E36D3}" name="_x000d__x000a__x000a_Septembre 2020_x000a_Nombre de services, pendant la pandémie" dataDxfId="651" dataCellStyle="Comma"/>
    <tableColumn id="22" xr3:uid="{64C8EEA9-0296-4929-ADC7-6A1ECB10475F}" name="_x000d__x000a__x000a_Octobre 2020_x000a_Nombre de services, pendant la pandémie" dataDxfId="650" dataCellStyle="Comma"/>
    <tableColumn id="23" xr3:uid="{0C0F18B4-EEC5-4C36-961D-304F0FB394EB}" name="_x000d__x000a__x000a_Novembre 2020_x000a_Nombre de services, pendant la pandémie" dataDxfId="649" dataCellStyle="Comma"/>
    <tableColumn id="24" xr3:uid="{1EC9EA47-DBDF-4948-9AE1-4A3F2C5AFFDB}" name="_x000d__x000a__x000a_Décembre 2020_x000a_Nombre de services, pendant la pandémie" dataDxfId="648" dataCellStyle="Comma"/>
    <tableColumn id="25" xr3:uid="{0E499E56-2489-4CF3-8D45-4D34D345D28B}" name="_x000d__x000a__x000a_Janvier 2021_x000a_Nombre de services, pendant la pandémie" dataDxfId="647" dataCellStyle="Comma"/>
    <tableColumn id="26" xr3:uid="{CF3B8E79-8F24-4C10-A178-8E7431AC4440}" name="_x000d__x000a__x000a_Février 2021_x000a_Nombre de services, pendant la pandémie" dataDxfId="646" dataCellStyle="Comma"/>
    <tableColumn id="27" xr3:uid="{B00FE336-8433-40E4-9B7A-9C6312F0CFDC}" name="_x000d__x000a__x000a_Mars 2021_x000a_Nombre de services, pendant la pandémie" dataDxfId="645" dataCellStyle="Comma"/>
    <tableColumn id="28" xr3:uid="{FBD5A0CB-7BA3-4BC2-86EB-95EDCD2D5B7F}" name="_x000d__x000a_Mars 2020 à mars 2021 (moyenne mensuelle)_x000a_Nombre de services, pendant la pandémie" dataDxfId="644" dataCellStyle="Percent"/>
    <tableColumn id="29" xr3:uid="{B1138541-A760-4A9D-836F-14E0D32C99DB}" name="_x000a_Mars 2019 à mars 2020_x000a_Variation en pourcentage, avant la pandémie vs pendant la pandémie" dataDxfId="643" dataCellStyle="Percent"/>
    <tableColumn id="30" xr3:uid="{A8AE0C1E-3C67-40F7-A740-71C0FD6A3185}" name="_x000a_Avril 2019 à avril 2020_x000a_Variation en pourcentage, avant la pandémie vs pendant la pandémie" dataDxfId="642" dataCellStyle="Percent"/>
    <tableColumn id="31" xr3:uid="{F9D3D735-D329-4B5F-807C-CADF7662B330}" name="_x000a_Mai 2019 à mai 2020_x000a_Variation en pourcentage, avant la pandémie vs pendant la pandémie" dataDxfId="641" dataCellStyle="Percent"/>
    <tableColumn id="32" xr3:uid="{CA83EC71-7BAD-4E05-BFC8-12CC2A597ACC}" name="_x000a_Juin 2019 à juin 2020_x000a_Variation en pourcentage, avant la pandémie vs pendant la pandémie" dataDxfId="640" dataCellStyle="Percent"/>
    <tableColumn id="33" xr3:uid="{5A4B3902-1717-4B7D-B572-FFB22DD524EC}" name="_x000a_Juillet 2019 à juillet 2020_x000a_Variation en pourcentage, avant la pandémie vs pendant la pandémie" dataDxfId="639" dataCellStyle="Percent"/>
    <tableColumn id="34" xr3:uid="{0B07C5F5-52A9-4FAC-A70B-30AF06CBF65E}" name="_x000a_Août 2019 à août 2020_x000a_Variation en pourcentage, avant la pandémie vs pendant la pandémie" dataDxfId="638" dataCellStyle="Percent"/>
    <tableColumn id="35" xr3:uid="{251C2821-7390-4ACD-9429-F1B1794A837F}" name="_x000a_Septembre 2019 à septembre 2020_x000a_Variation en pourcentage, avant la pandémie vs pendant la pandémie" dataDxfId="637" dataCellStyle="Percent"/>
    <tableColumn id="36" xr3:uid="{616A08C6-7436-4F80-95BA-118F875E5D86}" name="_x000a_Octobre 2019 à octobre 2020_x000a_Variation en pourcentage, avant la pandémie vs pendant la pandémie" dataDxfId="636" dataCellStyle="Percent"/>
    <tableColumn id="37" xr3:uid="{F7630B33-F4FC-4ADD-849A-12E21F6A5427}" name="_x000a_Novembre 2019 à novembre 2020_x000a_Variation en pourcentage, avant la pandémie vs pendant la pandémie" dataDxfId="635" dataCellStyle="Percent"/>
    <tableColumn id="38" xr3:uid="{7093147E-0C05-40D4-BBA9-AC56B3AFF21F}" name="_x000a_Décembre 2019 à décembre 2020_x000a_Variation en pourcentage, avant la pandémie vs pendant la pandémie" dataDxfId="634" dataCellStyle="Percent"/>
    <tableColumn id="39" xr3:uid="{8C8DDBFD-3C1D-43CE-BDB7-E9202595D416}" name="_x000a_Janvier 2019 à janvier 2021_x000a_Variation en pourcentage, avant la pandémie vs pendant la pandémie" dataDxfId="633" dataCellStyle="Percent"/>
    <tableColumn id="40" xr3:uid="{476D3CFB-F812-4BF9-9A6A-E76BC8304ACD}" name="_x000a_Février 2019 à février 2021_x000a_Variation en pourcentage, avant la pandémie vs pendant la pandémie" dataDxfId="632" dataCellStyle="Percent"/>
    <tableColumn id="41" xr3:uid="{F09C1A21-CB95-4FE0-9056-4D9431A86550}" name="_x000a_Mars 2019 à mars 2021_x000a_Variation en pourcentage, avant la pandémie vs pendant la pandémie" dataDxfId="631" dataCellStyle="Percent"/>
  </tableColumns>
  <tableStyleInfo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B56C28E6-0CDB-44A1-9FA9-AD83A6BD76B9}" name="Table47" displayName="Table47" ref="A122:AO127" totalsRowShown="0" headerRowDxfId="630" dataDxfId="628" headerRowBorderDxfId="629" tableBorderDxfId="627" totalsRowBorderDxfId="626" headerRowCellStyle="Header_row" dataCellStyle="Percent">
  <tableColumns count="41">
    <tableColumn id="1" xr3:uid="{C18A36BD-088D-4652-9D5E-21CC54CB38B7}" name="Groupe de services des médecins de famille" dataDxfId="625"/>
    <tableColumn id="2" xr3:uid="{DCB0AC5D-4E68-49A2-BEEE-32F7ED45487E}" name="_x000d__x000a__x000a_Janvier 2019_x000a_Nombre de services, avant la pandémie" dataDxfId="624"/>
    <tableColumn id="3" xr3:uid="{8453ED7A-D432-48D2-BD4A-2EBCF7BC3466}" name="_x000d__x000a__x000a_Février 2019_x000a_Nombre de services, avant la pandémie" dataDxfId="623"/>
    <tableColumn id="4" xr3:uid="{49FC5A43-7042-4569-B63F-AB1DB573885F}" name="_x000d__x000a__x000a_Mars 2019_x000a_Nombre de services, avant la pandémie" dataDxfId="622" dataCellStyle="Comma"/>
    <tableColumn id="5" xr3:uid="{DF49CDD8-0CC6-4852-AB2A-0B50C50974E8}" name="_x000d__x000a__x000a_Avril 2019 _x000a_Nombre de services, avant la pandémie" dataDxfId="621" dataCellStyle="Comma"/>
    <tableColumn id="6" xr3:uid="{47072227-0A80-494E-B8E4-3CD253D21187}" name="_x000d__x000a__x000a_Mai 2019 _x000a_Nombre de services, avant la pandémie" dataDxfId="620" dataCellStyle="Comma"/>
    <tableColumn id="7" xr3:uid="{FE9F6B7D-F009-4D35-BA17-9D6547AF8DFF}" name="_x000d__x000a__x000a_Juin 2019_x000a_Nombre de services, avant la pandémie" dataDxfId="619" dataCellStyle="Comma"/>
    <tableColumn id="8" xr3:uid="{639BFB19-4F0A-43AC-AA12-0FAF921F9484}" name="_x000d__x000a__x000a_Juillet 2019_x000a_Nombre de services, avant la pandémie" dataDxfId="618" dataCellStyle="Comma"/>
    <tableColumn id="9" xr3:uid="{5455567C-2B5F-456B-80B1-540ACDAC47FA}" name="_x000d__x000a__x000a_Août 2019_x000a_Nombre de services, avant la pandémie" dataDxfId="617" dataCellStyle="Comma"/>
    <tableColumn id="10" xr3:uid="{CC85316D-B092-4A9A-A9DE-59937F69FB7B}" name="_x000d__x000a__x000a_Septembre 2019_x000a_Nombre de services, avant la pandémie" dataDxfId="616" dataCellStyle="Comma"/>
    <tableColumn id="11" xr3:uid="{AB6391AB-6246-49AE-A5EA-C5653C636035}" name="_x000d__x000a__x000a_Octobre 2019_x000a_Nombre de services, avant la pandémie" dataDxfId="615" dataCellStyle="Comma"/>
    <tableColumn id="12" xr3:uid="{346C927F-C3D5-436D-9B88-4CDCBD6418C2}" name="_x000d__x000a__x000a_Novembre 2019_x000a_Nombre de services, avant la pandémie" dataDxfId="614" dataCellStyle="Comma"/>
    <tableColumn id="13" xr3:uid="{8D54AB93-11F8-4B2E-B918-A4F932402629}" name="_x000d__x000a__x000a_Décembre 2019_x000a_Nombre de services, avant la pandémie" dataDxfId="613" dataCellStyle="Comma"/>
    <tableColumn id="14" xr3:uid="{19E923D7-EEA0-4A00-AD42-B046930B7448}" name="Janvier à _x000a_décembre 2019 (moyenne mensuelle)_x000a_Nombre de services, avant la pandémie" dataDxfId="612" dataCellStyle="Comma"/>
    <tableColumn id="15" xr3:uid="{13B9E029-695B-4734-BA6B-54A98515A780}" name="_x000d__x000a__x000a_Mars 2020_x000a_Nombre de services, pendant la pandémie" dataDxfId="611" dataCellStyle="Comma"/>
    <tableColumn id="16" xr3:uid="{74AB4670-F4EA-4A71-A19D-B6B324574BE6}" name="_x000d__x000a__x000a_Avril 2020_x000a_Nombre de services, pendant la pandémie" dataDxfId="610" dataCellStyle="Comma"/>
    <tableColumn id="17" xr3:uid="{6848B592-9755-4F37-8B5E-EDDC9C4EF0AF}" name="_x000d__x000a__x000a_Mai 2020_x000a_Nombre de services, pendant la pandémie" dataDxfId="609" dataCellStyle="Comma"/>
    <tableColumn id="18" xr3:uid="{344C1D2C-B8C4-4837-ACA7-25F7830C198E}" name="_x000d__x000a__x000a_Juin 2020_x000a_Nombre de services, pendant la pandémie" dataDxfId="608" dataCellStyle="Comma"/>
    <tableColumn id="19" xr3:uid="{3D6A60B3-4467-448E-85CB-82071B013941}" name="_x000d__x000a__x000a_Juillet 2020_x000a_Nombre de services, pendant la pandémie" dataDxfId="607" dataCellStyle="Comma"/>
    <tableColumn id="20" xr3:uid="{0260A2C6-EB10-48D1-8F87-F8D57B898212}" name="_x000d__x000a__x000a_Août 2020 _x000a_Nombre de services, pendant la pandémie" dataDxfId="606" dataCellStyle="Comma"/>
    <tableColumn id="21" xr3:uid="{753E0769-6AE1-49D9-B42A-241BC2F6A394}" name="_x000d__x000a__x000a_Septembre 2020_x000a_Nombre de services, pendant la pandémie" dataDxfId="605" dataCellStyle="Comma"/>
    <tableColumn id="22" xr3:uid="{4C79D104-195E-4D2A-BC59-1DF259B82014}" name="_x000d__x000a__x000a_Octobre 2020_x000a_Nombre de services, pendant la pandémie" dataDxfId="604" dataCellStyle="Comma"/>
    <tableColumn id="23" xr3:uid="{A8D1DFBC-2095-4FAD-9EAC-5EDF50E0A8DD}" name="_x000d__x000a__x000a_Novembre 2020_x000a_Nombre de services, pendant la pandémie" dataDxfId="603" dataCellStyle="Comma"/>
    <tableColumn id="24" xr3:uid="{B04319BD-8412-4F39-8837-4F5AA6509CB8}" name="_x000d__x000a__x000a_Décembre 2020_x000a_Nombre de services, pendant la pandémie" dataDxfId="602" dataCellStyle="Comma"/>
    <tableColumn id="25" xr3:uid="{B551E804-CF69-43D5-861C-D814A1A0A896}" name="_x000d__x000a__x000a_Janvier 2021_x000a_Nombre de services, pendant la pandémie" dataDxfId="601" dataCellStyle="Comma"/>
    <tableColumn id="26" xr3:uid="{9DFB21A8-852E-4DA3-829C-3A71B09BAB43}" name="_x000d__x000a__x000a_Février 2021_x000a_Nombre de services, pendant la pandémie" dataDxfId="600" dataCellStyle="Comma"/>
    <tableColumn id="27" xr3:uid="{40EBD142-605E-413A-9B45-4B666ACDA4F8}" name="_x000d__x000a__x000a_Mars 2021_x000a_Nombre de services, pendant la pandémie" dataDxfId="599" dataCellStyle="Comma"/>
    <tableColumn id="28" xr3:uid="{93ED7816-77F8-40C2-9063-A5E1C4C90064}" name="_x000d__x000a_Mars 2020 à mars 2021 (moyenne mensuelle)_x000a_Nombre de services, pendant la pandémie" dataDxfId="598" dataCellStyle="Percent"/>
    <tableColumn id="29" xr3:uid="{8F143CA0-B56D-4C56-8F2F-B260C1078B6A}" name="_x000a_Mars 2019 à mars 2020_x000a_Variation en pourcentage, avant la pandémie vs pendant la pandémie" dataDxfId="597" dataCellStyle="Percent"/>
    <tableColumn id="30" xr3:uid="{11AAE8BA-F995-4BDA-8C08-2E2061B85138}" name="_x000a_Avril 2019 à avril 2020_x000a_Variation en pourcentage, avant la pandémie vs pendant la pandémie" dataDxfId="596" dataCellStyle="Percent"/>
    <tableColumn id="31" xr3:uid="{845DA427-363F-4B59-A707-3AAED97EB89E}" name="_x000a_Mai 2019 à mai 2020_x000a_Variation en pourcentage, avant la pandémie vs pendant la pandémie" dataDxfId="595" dataCellStyle="Percent"/>
    <tableColumn id="32" xr3:uid="{DD4F5122-4334-43A0-BEA6-E573536A2E5F}" name="_x000a_Juin 2019 à juin 2020_x000a_Variation en pourcentage, avant la pandémie vs pendant la pandémie" dataDxfId="594" dataCellStyle="Percent"/>
    <tableColumn id="33" xr3:uid="{61C6C04D-2998-4BCF-A639-4CFFFC1CB75E}" name="_x000a_Juillet 2019 à juillet 2020_x000a_Variation en pourcentage, avant la pandémie vs pendant la pandémie" dataDxfId="593" dataCellStyle="Percent"/>
    <tableColumn id="34" xr3:uid="{258B25A8-FD26-48D3-B8EA-03415F8C07ED}" name="_x000a_Août 2019 à août 2020_x000a_Variation en pourcentage, avant la pandémie vs pendant la pandémie" dataDxfId="592" dataCellStyle="Percent"/>
    <tableColumn id="35" xr3:uid="{982E1EF2-6925-41B4-A963-170D4ACD7CED}" name="_x000a_Septembre 2019 à septembre 2020_x000a_Variation en pourcentage, avant la pandémie vs pendant la pandémie" dataDxfId="591" dataCellStyle="Percent"/>
    <tableColumn id="36" xr3:uid="{A0D0F22B-681C-4A0E-A30A-D8414DCF341D}" name="_x000a_Octobre 2019 à octobre 2020_x000a_Variation en pourcentage, avant la pandémie vs pendant la pandémie" dataDxfId="590" dataCellStyle="Percent"/>
    <tableColumn id="37" xr3:uid="{D7297F53-22E8-4BD5-8DBB-0213BED42052}" name="_x000a_Novembre 2019 à novembre 2020_x000a_Variation en pourcentage, avant la pandémie vs pendant la pandémie" dataDxfId="589" dataCellStyle="Percent"/>
    <tableColumn id="38" xr3:uid="{4F8F880A-A333-4BF0-965A-4A1E6F5CDCDF}" name="_x000a_Décembre 2019 à décembre 2020_x000a_Variation en pourcentage, avant la pandémie vs pendant la pandémie" dataDxfId="588" dataCellStyle="Percent"/>
    <tableColumn id="39" xr3:uid="{F4D70F5F-A4FB-432F-8994-3D911CAD68DF}" name="_x000a_Janvier 2019 à janvier 2021_x000a_Variation en pourcentage, avant la pandémie vs pendant la pandémie" dataDxfId="587" dataCellStyle="Percent"/>
    <tableColumn id="40" xr3:uid="{CD0DD50F-8893-496B-970B-AD559909B03C}" name="_x000a_Février 2019 à février 2021_x000a_Variation en pourcentage, avant la pandémie vs pendant la pandémie" dataDxfId="586" dataCellStyle="Percent"/>
    <tableColumn id="41" xr3:uid="{DDE53B9B-BE4A-49DC-8E49-339FD5E97EEE}" name="_x000a_Mars 2019 à mars 2021_x000a_Variation en pourcentage, avant la pandémie vs pendant la pandémie" dataDxfId="585" dataCellStyle="Percent"/>
  </tableColumns>
  <tableStyleInfo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1849909C-8FF8-4862-B6D9-1D4010559597}" name="Table48" displayName="Table48" ref="A141:AO146" totalsRowShown="0" headerRowDxfId="584" dataDxfId="582" headerRowBorderDxfId="583" tableBorderDxfId="581" totalsRowBorderDxfId="580" headerRowCellStyle="Header_row" dataCellStyle="Percent">
  <tableColumns count="41">
    <tableColumn id="1" xr3:uid="{2AE75219-7D9B-4801-A02F-AF451EC19FD3}" name="Groupe de services des médecins de famille" dataDxfId="579"/>
    <tableColumn id="2" xr3:uid="{AD34E30B-60E4-4B14-80DD-112839E2C038}" name="_x000d__x000a__x000a_Janvier 2019_x000a_Nombre de services, avant la pandémie" dataDxfId="578"/>
    <tableColumn id="3" xr3:uid="{23D999D3-E93E-439B-916D-9A55490B1817}" name="_x000d__x000a__x000a_Février 2019_x000a_Nombre de services, avant la pandémie" dataDxfId="577"/>
    <tableColumn id="4" xr3:uid="{8F461378-3285-4E0F-8BD1-8EC9561470AD}" name="_x000d__x000a__x000a_Mars 2019_x000a_Nombre de services, avant la pandémie" dataDxfId="576" dataCellStyle="Comma"/>
    <tableColumn id="5" xr3:uid="{2C1DE168-D35D-4D44-AD29-91D7BE15EF73}" name="_x000d__x000a__x000a_Avril 2019 _x000a_Nombre de services, avant la pandémie" dataDxfId="575" dataCellStyle="Comma"/>
    <tableColumn id="6" xr3:uid="{4440E589-B831-4A65-AE9B-AE44FA674453}" name="_x000d__x000a__x000a_Mai 2019 _x000a_Nombre de services, avant la pandémie" dataDxfId="574" dataCellStyle="Comma"/>
    <tableColumn id="7" xr3:uid="{1723EAE0-B07A-4827-96AF-C5003CED7FF1}" name="_x000d__x000a__x000a_Juin 2019_x000a_Nombre de services, avant la pandémie" dataDxfId="573" dataCellStyle="Comma"/>
    <tableColumn id="8" xr3:uid="{CB710E87-1B9D-4F8A-9DF2-057FDE3E8BA2}" name="_x000d__x000a__x000a_Juillet 2019_x000a_Nombre de services, avant la pandémie" dataDxfId="572" dataCellStyle="Comma"/>
    <tableColumn id="9" xr3:uid="{30875302-FEA5-458A-9284-49FD1A415EFC}" name="_x000d__x000a__x000a_Août 2019_x000a_Nombre de services, avant la pandémie" dataDxfId="571" dataCellStyle="Comma"/>
    <tableColumn id="10" xr3:uid="{85FC19F6-A3AD-4626-AC70-1CBCB6AE0A67}" name="_x000d__x000a__x000a_Septembre 2019_x000a_Nombre de services, avant la pandémie" dataDxfId="570" dataCellStyle="Comma"/>
    <tableColumn id="11" xr3:uid="{FD3FF429-7788-4328-B13F-1EB4552FBB2A}" name="_x000d__x000a__x000a_Octobre 2019_x000a_Nombre de services, avant la pandémie" dataDxfId="569" dataCellStyle="Comma"/>
    <tableColumn id="12" xr3:uid="{75CF04A9-3838-4D17-89CA-781F2B293328}" name="_x000d__x000a__x000a_Novembre 2019_x000a_Nombre de services, avant la pandémie" dataDxfId="568" dataCellStyle="Comma"/>
    <tableColumn id="13" xr3:uid="{73F2EED3-CA92-4108-B8E7-C61D3DB25FAE}" name="_x000d__x000a__x000a_Décembre 2019_x000a_Nombre de services, avant la pandémie" dataDxfId="567" dataCellStyle="Comma"/>
    <tableColumn id="14" xr3:uid="{EBBCA200-46EE-4D74-B370-32FAEC767A5C}" name="Janvier à _x000a_décembre 2019 (moyenne mensuelle)_x000a_Nombre de services, avant la pandémie" dataDxfId="566" dataCellStyle="Comma"/>
    <tableColumn id="15" xr3:uid="{B4BF0199-D3E0-4CB3-9839-92A80742EB94}" name="_x000d__x000a__x000a_Mars 2020_x000a_Nombre de services, pendant la pandémie" dataDxfId="565" dataCellStyle="Comma"/>
    <tableColumn id="16" xr3:uid="{773EAE9B-EC75-434A-A72B-C9CEFB251A02}" name="_x000d__x000a__x000a_Avril 2020_x000a_Nombre de services, pendant la pandémie" dataDxfId="564" dataCellStyle="Comma"/>
    <tableColumn id="17" xr3:uid="{3A3C7A09-A97C-4345-A2EF-7A8DCBDD1427}" name="_x000d__x000a__x000a_Mai 2020_x000a_Nombre de services, pendant la pandémie" dataDxfId="563" dataCellStyle="Comma"/>
    <tableColumn id="18" xr3:uid="{3715A9A2-253B-4FCB-BAD1-905191870ECE}" name="_x000d__x000a__x000a_Juin 2020_x000a_Nombre de services, pendant la pandémie" dataDxfId="562" dataCellStyle="Comma"/>
    <tableColumn id="19" xr3:uid="{613AD77C-C604-4D8E-A21D-464F27322E5C}" name="_x000d__x000a__x000a_Juillet 2020_x000a_Nombre de services, pendant la pandémie" dataDxfId="561" dataCellStyle="Comma"/>
    <tableColumn id="20" xr3:uid="{EF6A0297-1B83-421C-BB0A-72E9FAD3741B}" name="_x000d__x000a__x000a_Août 2020 _x000a_Nombre de services, pendant la pandémie" dataDxfId="560" dataCellStyle="Comma"/>
    <tableColumn id="21" xr3:uid="{F3C7BBB4-5FF3-4A76-A6AD-D90365630469}" name="_x000d__x000a__x000a_Septembre 2020_x000a_Nombre de services, pendant la pandémie" dataDxfId="559" dataCellStyle="Comma"/>
    <tableColumn id="22" xr3:uid="{32587C22-248A-4EDD-AA3E-7CB065E33F75}" name="_x000d__x000a__x000a_Octobre 2020_x000a_Nombre de services, pendant la pandémie" dataDxfId="558" dataCellStyle="Comma"/>
    <tableColumn id="23" xr3:uid="{6DC5FA2E-813B-4024-AC79-39D6F4C6EE66}" name="_x000d__x000a__x000a_Novembre 2020_x000a_Nombre de services, pendant la pandémie" dataDxfId="557" dataCellStyle="Comma"/>
    <tableColumn id="24" xr3:uid="{1C17D5D5-1D68-4870-8B56-F2216E6540DD}" name="_x000d__x000a__x000a_Décembre 2020_x000a_Nombre de services, pendant la pandémie" dataDxfId="556" dataCellStyle="Comma"/>
    <tableColumn id="25" xr3:uid="{4541B5BF-9CFF-40E6-B8D2-D36093AB2426}" name="_x000d__x000a__x000a_Janvier 2021_x000a_Nombre de services, pendant la pandémie" dataDxfId="555" dataCellStyle="Comma"/>
    <tableColumn id="26" xr3:uid="{28772BB3-2355-4B58-AED4-5CD84458A7D4}" name="_x000d__x000a__x000a_Février 2021_x000a_Nombre de services, pendant la pandémie" dataDxfId="554" dataCellStyle="Comma"/>
    <tableColumn id="27" xr3:uid="{AFC7B2FD-4625-42F1-964A-7BACF94AEAE4}" name="_x000d__x000a__x000a_Mars 2021_x000a_Nombre de services, pendant la pandémie" dataDxfId="553" dataCellStyle="Comma"/>
    <tableColumn id="28" xr3:uid="{A6CE4D3A-D08C-41C8-9F63-F3B78BA69AF8}" name="_x000d__x000a_Mars 2020 à mars 2021 (moyenne mensuelle)_x000a_Nombre de services, pendant la pandémie" dataDxfId="552" dataCellStyle="Percent"/>
    <tableColumn id="29" xr3:uid="{5209D2FE-8319-4C87-A29B-08E374D08844}" name="_x000a_Mars 2019 à mars 2020_x000a_Variation en pourcentage, avant la pandémie vs pendant la pandémie" dataDxfId="551" dataCellStyle="Percent"/>
    <tableColumn id="30" xr3:uid="{7886EB96-AC57-41C5-8287-512BDA8EF0A8}" name="_x000a_Avril 2019 à avril 2020_x000a_Variation en pourcentage, avant la pandémie vs pendant la pandémie" dataDxfId="550" dataCellStyle="Percent"/>
    <tableColumn id="31" xr3:uid="{F3C0C5FA-060B-4F4D-A066-0EBA974878EF}" name="_x000a_Mai 2019 à mai 2020_x000a_Variation en pourcentage, avant la pandémie vs pendant la pandémie" dataDxfId="549" dataCellStyle="Percent"/>
    <tableColumn id="32" xr3:uid="{85A446A4-A0A0-4DBA-AE85-0628A4618A8E}" name="_x000a_Juin 2019 à juin 2020_x000a_Variation en pourcentage, avant la pandémie vs pendant la pandémie" dataDxfId="548" dataCellStyle="Percent"/>
    <tableColumn id="33" xr3:uid="{F3B58F1F-0814-4095-989A-34A8CF801CB1}" name="_x000a_Juillet 2019 à juillet 2020_x000a_Variation en pourcentage, avant la pandémie vs pendant la pandémie" dataDxfId="547" dataCellStyle="Percent"/>
    <tableColumn id="34" xr3:uid="{06B97240-5B18-425D-8175-022D45D8FBCD}" name="_x000a_Août 2019 à août 2020_x000a_Variation en pourcentage, avant la pandémie vs pendant la pandémie" dataDxfId="546" dataCellStyle="Percent"/>
    <tableColumn id="35" xr3:uid="{93991396-869E-48DC-A138-DEB0D3BDDD8A}" name="_x000a_Septembre 2019 à septembre 2020_x000a_Variation en pourcentage, avant la pandémie vs pendant la pandémie" dataDxfId="545" dataCellStyle="Percent"/>
    <tableColumn id="36" xr3:uid="{006D55F7-5D23-4A78-8799-DC4C3616CDF5}" name="_x000a_Octobre 2019 à octobre 2020_x000a_Variation en pourcentage, avant la pandémie vs pendant la pandémie" dataDxfId="544" dataCellStyle="Percent"/>
    <tableColumn id="37" xr3:uid="{18D50247-16EC-4C9D-A4DC-CC44DBEC12E6}" name="_x000a_Novembre 2019 à novembre 2020_x000a_Variation en pourcentage, avant la pandémie vs pendant la pandémie" dataDxfId="543" dataCellStyle="Percent"/>
    <tableColumn id="38" xr3:uid="{49E932D2-A822-4337-868D-19C09489241A}" name="_x000a_Décembre 2019 à décembre 2020_x000a_Variation en pourcentage, avant la pandémie vs pendant la pandémie" dataDxfId="542" dataCellStyle="Percent"/>
    <tableColumn id="39" xr3:uid="{3C44E0E4-28CE-4E59-A522-FE42C9533AF1}" name="_x000a_Janvier 2019 à janvier 2021_x000a_Variation en pourcentage, avant la pandémie vs pendant la pandémie" dataDxfId="541" dataCellStyle="Percent"/>
    <tableColumn id="40" xr3:uid="{9DCF500D-C772-4D7F-952F-8537707EFDD6}" name="_x000a_Février 2019 à février 2021_x000a_Variation en pourcentage, avant la pandémie vs pendant la pandémie" dataDxfId="540" dataCellStyle="Percent"/>
    <tableColumn id="41" xr3:uid="{E03706BF-0B5E-4403-AA7E-0DFA40CBE58D}" name="_x000a_Mars 2019 à mars 2021_x000a_Variation en pourcentage, avant la pandémie vs pendant la pandémie" dataDxfId="539" dataCellStyle="Percent"/>
  </tableColumns>
  <tableStyleInfo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95C8A4E6-D1CE-4D6C-BA8B-EE299539C2EF}" name="Table49" displayName="Table49" ref="A160:AO165" totalsRowShown="0" headerRowDxfId="538" dataDxfId="536" headerRowBorderDxfId="537" tableBorderDxfId="535" totalsRowBorderDxfId="534" headerRowCellStyle="Header_row" dataCellStyle="Percent">
  <tableColumns count="41">
    <tableColumn id="1" xr3:uid="{73A6DB43-2FCE-4D95-BF6F-D86B025F1F0F}" name="Groupe de services des médecins de famille" dataDxfId="533"/>
    <tableColumn id="2" xr3:uid="{F75ADC1A-809E-4E37-A8CB-FC4D32309796}" name="_x000d__x000a__x000a_Janvier 2019_x000a_Nombre de services, avant la pandémie" dataDxfId="532"/>
    <tableColumn id="3" xr3:uid="{D5731B14-61D2-467D-9422-526BB2F7226B}" name="_x000d__x000a__x000a_Février 2019_x000a_Nombre de services, avant la pandémie" dataDxfId="531"/>
    <tableColumn id="4" xr3:uid="{FD9D8465-D0E5-4837-86D5-FF60D880DEEA}" name="_x000d__x000a__x000a_Mars 2019_x000a_Nombre de services, avant la pandémie" dataDxfId="530" dataCellStyle="Comma"/>
    <tableColumn id="5" xr3:uid="{9CBDEC1D-DEFC-474F-B0D2-77AB11C2CC1F}" name="_x000d__x000a__x000a_Avril 2019 _x000a_Nombre de services, avant la pandémie" dataDxfId="529" dataCellStyle="Comma"/>
    <tableColumn id="6" xr3:uid="{E16E69D0-0146-4E75-9011-10CF08701D7E}" name="_x000d__x000a__x000a_Mai 2019 _x000a_Nombre de services, avant la pandémie" dataDxfId="528" dataCellStyle="Comma"/>
    <tableColumn id="7" xr3:uid="{210EA42E-78B4-4D87-A781-8BDB486496FA}" name="_x000d__x000a__x000a_Juin 2019_x000a_Nombre de services, avant la pandémie" dataDxfId="527" dataCellStyle="Comma"/>
    <tableColumn id="8" xr3:uid="{204E53E0-2C57-4DD4-B30A-A4FE20F70C68}" name="_x000d__x000a__x000a_Juillet 2019_x000a_Nombre de services, avant la pandémie" dataDxfId="526" dataCellStyle="Comma"/>
    <tableColumn id="9" xr3:uid="{404C1D20-BA62-475A-B772-E72109875765}" name="_x000d__x000a__x000a_Août 2019_x000a_Nombre de services, avant la pandémie" dataDxfId="525" dataCellStyle="Comma"/>
    <tableColumn id="10" xr3:uid="{5F73E234-E969-4268-B2BF-7D6CCDA0514A}" name="_x000d__x000a__x000a_Septembre 2019_x000a_Nombre de services, avant la pandémie" dataDxfId="524" dataCellStyle="Comma"/>
    <tableColumn id="11" xr3:uid="{60D4DD19-2D25-46AA-B861-EE52839A1505}" name="_x000d__x000a__x000a_Octobre 2019_x000a_Nombre de services, avant la pandémie" dataDxfId="523" dataCellStyle="Comma"/>
    <tableColumn id="12" xr3:uid="{7749D24D-86AC-4F20-B193-5366B77C7851}" name="_x000d__x000a__x000a_Novembre 2019_x000a_Nombre de services, avant la pandémie" dataDxfId="522" dataCellStyle="Comma"/>
    <tableColumn id="13" xr3:uid="{2C97B601-BC53-4F3E-9224-0EF1AEDBEAF6}" name="_x000d__x000a__x000a_Décembre 2019_x000a_Nombre de services, avant la pandémie" dataDxfId="521" dataCellStyle="Comma"/>
    <tableColumn id="14" xr3:uid="{F38632D6-C8C6-452D-BBFB-49572E094262}" name="Janvier à _x000a_décembre 2019 (moyenne mensuelle)_x000a_Nombre de services, avant la pandémie" dataDxfId="520" dataCellStyle="Comma"/>
    <tableColumn id="15" xr3:uid="{31703039-63A8-4054-BCED-1663FB93A3C0}" name="_x000d__x000a__x000a_Mars 2020_x000a_Nombre de services, pendant la pandémie" dataDxfId="519" dataCellStyle="Comma"/>
    <tableColumn id="16" xr3:uid="{40B92BBB-B04D-4E8E-854B-FCA0C3CB2B3C}" name="_x000d__x000a__x000a_Avril 2020_x000a_Nombre de services, pendant la pandémie" dataDxfId="518" dataCellStyle="Comma"/>
    <tableColumn id="17" xr3:uid="{5AB266E1-00E3-4A14-BF03-A321728AAA1B}" name="_x000d__x000a__x000a_Mai 2020_x000a_Nombre de services, pendant la pandémie" dataDxfId="517" dataCellStyle="Comma"/>
    <tableColumn id="18" xr3:uid="{8DFF3644-78C6-4D38-AF7F-4B665F50844B}" name="_x000d__x000a__x000a_Juin 2020_x000a_Nombre de services, pendant la pandémie" dataDxfId="516" dataCellStyle="Comma"/>
    <tableColumn id="19" xr3:uid="{BD93D5C0-12C2-46E6-957A-D40820A52865}" name="_x000d__x000a__x000a_Juillet 2020_x000a_Nombre de services, pendant la pandémie" dataDxfId="515" dataCellStyle="Comma"/>
    <tableColumn id="20" xr3:uid="{17447849-D94F-4532-8B5F-BBF41A5A18E7}" name="_x000d__x000a__x000a_Août 2020 _x000a_Nombre de services, pendant la pandémie" dataDxfId="514" dataCellStyle="Comma"/>
    <tableColumn id="21" xr3:uid="{32A9FC43-7A6B-48A8-AC7B-C0D9506D711E}" name="_x000d__x000a__x000a_Septembre 2020_x000a_Nombre de services, pendant la pandémie" dataDxfId="513" dataCellStyle="Comma"/>
    <tableColumn id="22" xr3:uid="{BC8C332D-9709-4763-924C-EEFEBE459A0F}" name="_x000d__x000a__x000a_Octobre 2020_x000a_Nombre de services, pendant la pandémie" dataDxfId="512" dataCellStyle="Comma"/>
    <tableColumn id="23" xr3:uid="{FE1EED4B-E85A-435D-8182-8DA9F14EF32B}" name="_x000d__x000a__x000a_Novembre 2020_x000a_Nombre de services, pendant la pandémie" dataDxfId="511" dataCellStyle="Comma"/>
    <tableColumn id="24" xr3:uid="{EE7959AC-1B58-414C-BD5F-7C1A531039CE}" name="_x000d__x000a__x000a_Décembre 2020_x000a_Nombre de services, pendant la pandémie" dataDxfId="510" dataCellStyle="Comma"/>
    <tableColumn id="25" xr3:uid="{8D3AA569-4FAC-41A1-A135-68698C9A47B6}" name="_x000d__x000a__x000a_Janvier 2021_x000a_Nombre de services, pendant la pandémie" dataDxfId="509" dataCellStyle="Comma"/>
    <tableColumn id="26" xr3:uid="{203A3F61-78C3-46C6-8282-5B19B4DF30F5}" name="_x000d__x000a__x000a_Février 2021_x000a_Nombre de services, pendant la pandémie" dataDxfId="508" dataCellStyle="Comma"/>
    <tableColumn id="27" xr3:uid="{8650DFD0-5DE3-42A6-A245-8EB5A24D429B}" name="_x000d__x000a__x000a_Mars 2021_x000a_Nombre de services, pendant la pandémie" dataDxfId="507" dataCellStyle="Comma"/>
    <tableColumn id="28" xr3:uid="{33BF8CF5-D275-40EE-BDAD-C6740F21763F}" name="_x000d__x000a_Mars 2020 à mars 2021 (moyenne mensuelle)_x000a_Nombre de services, pendant la pandémie" dataDxfId="506" dataCellStyle="Percent"/>
    <tableColumn id="29" xr3:uid="{0FE8E688-7FEB-4568-949D-6BE0A47D912A}" name="_x000a_Mars 2019 à mars 2020_x000a_Variation en pourcentage, avant la pandémie vs pendant la pandémie" dataDxfId="505" dataCellStyle="Percent"/>
    <tableColumn id="30" xr3:uid="{B9A6F3CA-9AAE-4BA3-A73F-896A6017BA45}" name="_x000a_Avril 2019 à avril 2020_x000a_Variation en pourcentage, avant la pandémie vs pendant la pandémie" dataDxfId="504" dataCellStyle="Percent"/>
    <tableColumn id="31" xr3:uid="{3B7C5E57-5350-4796-83C5-909865CCA631}" name="_x000a_Mai 2019 à mai 2020_x000a_Variation en pourcentage, avant la pandémie vs pendant la pandémie" dataDxfId="503" dataCellStyle="Percent"/>
    <tableColumn id="32" xr3:uid="{0A34F249-FFBB-4854-86C5-AEF8429E7C02}" name="_x000a_Juin 2019 à juin 2020_x000a_Variation en pourcentage, avant la pandémie vs pendant la pandémie" dataDxfId="502" dataCellStyle="Percent"/>
    <tableColumn id="33" xr3:uid="{2962053D-0374-472A-B7E9-97BF993ACDD4}" name="_x000a_Juillet 2019 à juillet 2020_x000a_Variation en pourcentage, avant la pandémie vs pendant la pandémie" dataDxfId="501" dataCellStyle="Percent"/>
    <tableColumn id="34" xr3:uid="{0E315202-FC66-4C9F-870F-EDA6C93F6561}" name="_x000a_Août 2019 à août 2020_x000a_Variation en pourcentage, avant la pandémie vs pendant la pandémie" dataDxfId="500" dataCellStyle="Percent"/>
    <tableColumn id="35" xr3:uid="{E5BF2A55-C9A2-400E-B301-ABBD238498FA}" name="_x000a_Septembre 2019 à septembre 2020_x000a_Variation en pourcentage, avant la pandémie vs pendant la pandémie" dataDxfId="499" dataCellStyle="Percent"/>
    <tableColumn id="36" xr3:uid="{1D2E5307-CCE1-4AFF-BF2D-F45F80783FF9}" name="_x000a_Octobre 2019 à octobre 2020_x000a_Variation en pourcentage, avant la pandémie vs pendant la pandémie" dataDxfId="498" dataCellStyle="Percent"/>
    <tableColumn id="37" xr3:uid="{5578D2F4-14B4-4B8D-B874-7D7FB4FF286E}" name="_x000a_Novembre 2019 à novembre 2020_x000a_Variation en pourcentage, avant la pandémie vs pendant la pandémie" dataDxfId="497" dataCellStyle="Percent"/>
    <tableColumn id="38" xr3:uid="{6751C54D-7679-4E5C-AEE8-5DEF18A36EB8}" name="_x000a_Décembre 2019 à décembre 2020_x000a_Variation en pourcentage, avant la pandémie vs pendant la pandémie" dataDxfId="496" dataCellStyle="Percent"/>
    <tableColumn id="39" xr3:uid="{D85629FF-B092-4158-84A3-336CEABFDF3E}" name="_x000a_Janvier 2019 à janvier 2021_x000a_Variation en pourcentage, avant la pandémie vs pendant la pandémie" dataDxfId="495" dataCellStyle="Percent"/>
    <tableColumn id="40" xr3:uid="{45A90C45-66F2-4C9C-80DD-31AD40E399F2}" name="_x000a_Février 2019 à février 2021_x000a_Variation en pourcentage, avant la pandémie vs pendant la pandémie" dataDxfId="494" dataCellStyle="Percent"/>
    <tableColumn id="41" xr3:uid="{22BF233B-3732-456A-8E9C-28DF71FB3145}" name="_x000a_Mars 2019 à mars 2021_x000a_Variation en pourcentage, avant la pandémie vs pendant la pandémie" dataDxfId="493" dataCellStyle="Percent"/>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B0D33F9-25DD-4B0C-A8D3-3189C87320D3}" name="Table5" displayName="Table5" ref="A88:AO93" totalsRowShown="0" headerRowDxfId="2475" dataDxfId="2473" headerRowBorderDxfId="2474" tableBorderDxfId="2472" headerRowCellStyle="Header_row" dataCellStyle="Percent">
  <tableColumns count="41">
    <tableColumn id="1" xr3:uid="{C45E0918-8DBC-4B82-8E9E-39E96BD84327}" name="Groupe de services des médecins de famille" dataDxfId="2471"/>
    <tableColumn id="2" xr3:uid="{E3355D97-3404-44D6-97E4-026BE1BD5F1A}" name="_x000a__x000a_Janvier 2019_x000a_Nombre de services, avant la pandémie" dataDxfId="2470"/>
    <tableColumn id="3" xr3:uid="{880B047B-12D5-49E9-8F3B-522368FB488C}" name="_x000a__x000a_Février 2019_x000a_Nombre de services, avant la pandémie" dataDxfId="2469"/>
    <tableColumn id="4" xr3:uid="{06CC7B3F-C5C6-4ACD-A116-9BF17D0E64CC}" name="_x000a__x000a_Mars 2019_x000a_Nombre de services, avant la pandémie" dataDxfId="2468" dataCellStyle="Comma"/>
    <tableColumn id="5" xr3:uid="{E4AD540D-1764-4E8C-831F-BD28759594EC}" name="_x000a__x000a_Avril 2019 _x000a_Nombre de services, avant la pandémie" dataDxfId="2467" dataCellStyle="Comma"/>
    <tableColumn id="6" xr3:uid="{956BDF60-23B6-44B4-9F10-682C9B34FC92}" name="_x000a__x000a_Mai 2019 _x000a_Nombre de services, avant la pandémie" dataDxfId="2466" dataCellStyle="Comma"/>
    <tableColumn id="7" xr3:uid="{E604929B-48EC-4295-9527-548D46E6B857}" name="_x000a__x000a_Juin 2019_x000a_Nombre de services, avant la pandémie" dataDxfId="2465" dataCellStyle="Comma"/>
    <tableColumn id="8" xr3:uid="{349E9FD5-39D7-4DDC-A6E7-EF1AAE9DA43B}" name="_x000a__x000a_Juillet 2019_x000a_Nombre de services, avant la pandémie" dataDxfId="2464" dataCellStyle="Comma"/>
    <tableColumn id="9" xr3:uid="{5EA4D79B-113A-4779-A9EF-C582D0ADA3A8}" name="_x000a__x000a_Août 2019_x000a_Nombre de services, avant la pandémie" dataDxfId="2463" dataCellStyle="Comma"/>
    <tableColumn id="10" xr3:uid="{7318EAA5-7B04-44E4-ADAF-8BF8C6041FE2}" name="_x000a__x000a_Septembre 2019_x000a_Nombre de services, avant la pandémie" dataDxfId="2462" dataCellStyle="Comma"/>
    <tableColumn id="11" xr3:uid="{5996D529-C7F5-43AC-93D4-7600F4AE0ADC}" name="_x000a__x000a_Octobre 2019_x000a_Nombre de services, avant la pandémie" dataDxfId="2461" dataCellStyle="Comma"/>
    <tableColumn id="12" xr3:uid="{6A1BD33D-E85E-43DE-8A56-60D416ECC472}" name="_x000a__x000a_Novembre 2019_x000a_Nombre de services, avant la pandémie" dataDxfId="2460" dataCellStyle="Comma"/>
    <tableColumn id="13" xr3:uid="{66818B47-D83B-40CA-8DB2-70FB0B140147}" name="_x000a__x000a_Décembre 2019_x000a_Nombre de services, avant la pandémie" dataDxfId="2459" dataCellStyle="Comma"/>
    <tableColumn id="14" xr3:uid="{F080E280-2A3F-440E-9405-65F560713434}" name="Janvier à _x000a_décembre 2019 (moyenne mensuelle)_x000a_Nombre de services, avant la pandémie" dataDxfId="2458" dataCellStyle="Comma"/>
    <tableColumn id="15" xr3:uid="{8AC87C42-5BF3-47D4-96E9-BDB33573AFE5}" name="_x000a_Mars 2020_x000a_Nombre de services, pendant la pandémie" dataDxfId="2457" dataCellStyle="Comma"/>
    <tableColumn id="16" xr3:uid="{E3DD0744-D608-4C77-B87F-B96C84BEF049}" name="_x000a__x000a_Avril 2020_x000a_Nombre de services, pendant la pandémie" dataDxfId="2456" dataCellStyle="Comma"/>
    <tableColumn id="17" xr3:uid="{EC9CAFCE-9D73-41B3-AAAC-C9AE65DDEDAA}" name="_x000a__x000a_Mai 2020_x000a_Nombre de services, pendant la pandémie" dataDxfId="2455" dataCellStyle="Comma"/>
    <tableColumn id="18" xr3:uid="{D4EF85F3-AE4D-4921-B4CD-C96B513A7D5F}" name="_x000a__x000a_Juin 2020_x000a_Nombre de services, pendant la pandémie" dataDxfId="2454" dataCellStyle="Comma"/>
    <tableColumn id="19" xr3:uid="{5AD5F12F-B2B7-4B44-8FAA-0743ADA362DC}" name="_x000a__x000a_Juillet 2020_x000a_Nombre de services, pendant la pandémie" dataDxfId="2453" dataCellStyle="Comma"/>
    <tableColumn id="20" xr3:uid="{7A5404DF-90A8-4265-A0FC-18CF3759F41E}" name="_x000a__x000a_Août 2020 _x000a_Nombre de services, pendant la pandémie" dataDxfId="2452" dataCellStyle="Comma"/>
    <tableColumn id="21" xr3:uid="{C3ECD13E-79D8-4709-9EB9-B8A46DB23103}" name="_x000a__x000a_Septembre 2020_x000a_Nombre de services, pendant la pandémie" dataDxfId="2451" dataCellStyle="Comma"/>
    <tableColumn id="22" xr3:uid="{8AE3D036-EC42-46B3-91DA-49A627235C9C}" name="_x000a__x000a_Octobre 2020_x000a_Nombre de services, pendant la pandémie" dataDxfId="2450" dataCellStyle="Comma"/>
    <tableColumn id="23" xr3:uid="{371182F3-DEAF-420A-9EA7-747A22D65834}" name="_x000a__x000a_Novembre 2020_x000a_Nombre de services, pendant la pandémie" dataDxfId="2449" dataCellStyle="Comma"/>
    <tableColumn id="24" xr3:uid="{FC3823D7-39B6-44C1-A67F-FB6D40A1C0FC}" name="_x000a__x000a_Décembre 2020_x000a_Nombre de services, pendant la pandémie" dataDxfId="2448" dataCellStyle="Comma"/>
    <tableColumn id="25" xr3:uid="{6944F827-7A7E-497A-AC6F-2E68A3BEFA83}" name="_x000a__x000a_Janvier 2021_x000a_Nombre de services, pendant la pandémie" dataDxfId="2447" dataCellStyle="Comma"/>
    <tableColumn id="26" xr3:uid="{C78558CD-F145-46D3-8A5C-502DCF107F72}" name="_x000a__x000a_Février 2021_x000a_Nombre de services, pendant la pandémie" dataDxfId="2446" dataCellStyle="Comma"/>
    <tableColumn id="27" xr3:uid="{E56E067C-40AA-4E52-842C-CF565580E95A}" name="_x000a__x000a_Mars 2021_x000a_Nombre de services, pendant la pandémie" dataDxfId="2445" dataCellStyle="Comma"/>
    <tableColumn id="28" xr3:uid="{88131FAB-6BA8-4F28-9778-8301AB22A190}" name="_x000a_Mars 2020 à mars 2021 (moyenne mensuelle)_x000a_Nombre de services, pendant la pandémie" dataDxfId="2444" dataCellStyle="Percent"/>
    <tableColumn id="29" xr3:uid="{FF628024-346C-4886-8FEF-C1F12F04028A}" name="_x000a_Mars 2019 à mars 2020_x000a_Variation en pourcentage, avant la pandémie vs pendant la pandémie" dataDxfId="2443" dataCellStyle="Percent"/>
    <tableColumn id="30" xr3:uid="{500599BC-C0BD-497C-A049-BCF23F39B87A}" name="_x000a_Avril 2019 à avril 2020_x000a_Variation en pourcentage, avant la pandémie vs pendant la pandémie" dataDxfId="2442" dataCellStyle="Percent"/>
    <tableColumn id="31" xr3:uid="{49970239-D054-4057-B73D-E45B6CDD141F}" name="_x000a_Mai 2019 à mai 2020_x000a_Variation en pourcentage, avant la pandémie vs pendant la pandémie" dataDxfId="2441" dataCellStyle="Percent"/>
    <tableColumn id="32" xr3:uid="{9C989B70-B2F0-495B-90C5-CE7ED57481E9}" name="_x000a_Juin 2019 à juin 2020_x000a_Variation en pourcentage, avant la pandémie vs pendant la pandémie" dataDxfId="2440" dataCellStyle="Percent"/>
    <tableColumn id="33" xr3:uid="{D6E8A091-A895-4B66-B8B9-4CEBBEB3BB8A}" name="_x000a_Juillet 2019 à juillet 2020_x000a_Variation en pourcentage, avant la pandémie vs pendant la pandémie" dataDxfId="2439" dataCellStyle="Percent"/>
    <tableColumn id="34" xr3:uid="{7D371660-5835-4806-A016-14A088018B7C}" name="_x000a_Août 2019 à août 2020_x000a_Variation en pourcentage, avant la pandémie vs pendant la pandémie" dataDxfId="2438" dataCellStyle="Percent"/>
    <tableColumn id="35" xr3:uid="{77445B4A-55FC-4E07-94E9-FA520E465735}" name="_x000a_Septembre 2019 à septembre 2020_x000a_Variation en pourcentage, avant la pandémie vs pendant la pandémie" dataDxfId="2437" dataCellStyle="Percent"/>
    <tableColumn id="36" xr3:uid="{A14F440A-6F0C-4BA7-BE9D-5E84DE3D444F}" name="_x000a_Octobre 2019 à octobre 2020_x000a_Variation en pourcentage, avant la pandémie vs pendant la pandémie" dataDxfId="2436" dataCellStyle="Percent"/>
    <tableColumn id="37" xr3:uid="{590E78FC-B75B-4C2D-AA4E-4A4B07E99A9C}" name="_x000a_Novembre 2019 à novembre 2020_x000a_Variation en pourcentage, avant la pandémie vs pendant la pandémie" dataDxfId="2435" dataCellStyle="Percent"/>
    <tableColumn id="38" xr3:uid="{9BBB0BB6-E8A5-43BC-BE10-67ABDC8E7492}" name="_x000a_Décembre 2019 à décembre 2020_x000a_Variation en pourcentage, avant la pandémie vs pendant la pandémie" dataDxfId="2434" dataCellStyle="Percent"/>
    <tableColumn id="39" xr3:uid="{A8B22B57-C4FC-47A2-B408-1D7FD2AFFE94}" name="_x000a_Janvier 2019 à janvier 2021_x000a_Variation en pourcentage, avant la pandémie vs pendant la pandémie" dataDxfId="2433" dataCellStyle="Percent"/>
    <tableColumn id="40" xr3:uid="{22A2B9A6-A992-4285-A766-6F4737E8D011}" name="_x000a_Février 2019 à février 2021_x000a_Variation en pourcentage, avant la pandémie vs pendant la pandémie" dataDxfId="2432" dataCellStyle="Percent"/>
    <tableColumn id="41" xr3:uid="{ED8B5C8F-9F8B-4118-A694-C32E7EDEEB49}" name="_x000a_Mars 2019 à mars 2021_x000a_Variation en pourcentage, avant la pandémie vs pendant la pandémie" dataDxfId="2431" dataCellStyle="Percent"/>
  </tableColumns>
  <tableStyleInfo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3EF6C8DA-0CDB-4A0F-AEB7-6749BD8CB8C4}" name="Table50" displayName="Table50" ref="A179:AO184" totalsRowShown="0" headerRowDxfId="492" dataDxfId="490" headerRowBorderDxfId="491" tableBorderDxfId="489" totalsRowBorderDxfId="488" headerRowCellStyle="Header_row" dataCellStyle="Percent">
  <tableColumns count="41">
    <tableColumn id="1" xr3:uid="{6095130C-E192-4599-BCC8-9C765ACD44E1}" name="Groupe de services des médecins de famille" dataDxfId="487"/>
    <tableColumn id="2" xr3:uid="{B031D468-12C1-4B8B-A048-DF2CD3594952}" name="_x000d__x000a__x000a_Janvier 2019_x000a_Nombre de services, avant la pandémie" dataDxfId="486"/>
    <tableColumn id="3" xr3:uid="{81EDE10D-58F2-47CB-AE47-36F79B491E87}" name="_x000d__x000a__x000a_Février 2019_x000a_Nombre de services, avant la pandémie" dataDxfId="485"/>
    <tableColumn id="4" xr3:uid="{1CC6E7AA-09F6-4618-92B5-1FB5494BE6CD}" name="_x000d__x000a__x000a_Mars 2019_x000a_Nombre de services, avant la pandémie" dataDxfId="484" dataCellStyle="Comma"/>
    <tableColumn id="5" xr3:uid="{F7E910CD-0187-4EFA-BCFE-BDD0C53C35B3}" name="_x000d__x000a__x000a_Avril 2019 _x000a_Nombre de services, avant la pandémie" dataDxfId="483" dataCellStyle="Comma"/>
    <tableColumn id="6" xr3:uid="{675C0EAE-7214-4BFC-8D9B-ED5976C4B2F0}" name="_x000d__x000a__x000a_Mai 2019 _x000a_Nombre de services, avant la pandémie" dataDxfId="482" dataCellStyle="Comma"/>
    <tableColumn id="7" xr3:uid="{FFAF06CF-29DC-4313-B136-659DB5ED88E9}" name="_x000d__x000a__x000a_Juin 2019_x000a_Nombre de services, avant la pandémie" dataDxfId="481" dataCellStyle="Comma"/>
    <tableColumn id="8" xr3:uid="{360F7314-5F27-4C85-9263-D35EEE180524}" name="_x000d__x000a__x000a_Juillet 2019_x000a_Nombre de services, avant la pandémie" dataDxfId="480" dataCellStyle="Comma"/>
    <tableColumn id="9" xr3:uid="{E8FD534F-CEBD-4C3E-8D5C-C781DA32C56E}" name="_x000d__x000a__x000a_Août 2019_x000a_Nombre de services, avant la pandémie" dataDxfId="479" dataCellStyle="Comma"/>
    <tableColumn id="10" xr3:uid="{937263CE-CA23-4466-96C6-E94BC8C4092E}" name="_x000d__x000a__x000a_Septembre 2019_x000a_Nombre de services, avant la pandémie" dataDxfId="478" dataCellStyle="Comma"/>
    <tableColumn id="11" xr3:uid="{E338B870-B2F6-4C2F-89EC-7DB0ED6B817B}" name="_x000d__x000a__x000a_Octobre 2019_x000a_Nombre de services, avant la pandémie" dataDxfId="477" dataCellStyle="Comma"/>
    <tableColumn id="12" xr3:uid="{8F59E15C-8E8C-448D-A234-F28F84F42085}" name="_x000d__x000a__x000a_Novembre 2019_x000a_Nombre de services, avant la pandémie" dataDxfId="476" dataCellStyle="Comma"/>
    <tableColumn id="13" xr3:uid="{F70C86AD-5E19-4A5C-93D2-733995AFF25D}" name="_x000d__x000a__x000a_Décembre 2019_x000a_Nombre de services, avant la pandémie" dataDxfId="475" dataCellStyle="Comma"/>
    <tableColumn id="14" xr3:uid="{558EAC35-CE28-4B28-B457-BCF776E402CC}" name="Janvier à _x000a_décembre 2019 (moyenne mensuelle)_x000a_Nombre de services, avant la pandémie" dataDxfId="474" dataCellStyle="Comma"/>
    <tableColumn id="15" xr3:uid="{F40C6CE5-6182-4E26-983C-326C031C74FE}" name="_x000d__x000a__x000a_Mars 2020_x000a_Nombre de services, pendant la pandémie" dataDxfId="473" dataCellStyle="Comma"/>
    <tableColumn id="16" xr3:uid="{6C939225-603C-416E-BA15-EB5C68A73ACD}" name="_x000d__x000a__x000a_Avril 2020_x000a_Nombre de services, pendant la pandémie" dataDxfId="472" dataCellStyle="Comma"/>
    <tableColumn id="17" xr3:uid="{A6BA2F2A-A758-4D1A-BD33-8A28559002BC}" name="_x000d__x000a__x000a_Mai 2020_x000a_Nombre de services, pendant la pandémie" dataDxfId="471" dataCellStyle="Comma"/>
    <tableColumn id="18" xr3:uid="{AD4B77C8-C86E-4E42-80C3-220EFE4C11F0}" name="_x000d__x000a__x000a_Juin 2020_x000a_Nombre de services, pendant la pandémie" dataDxfId="470" dataCellStyle="Comma"/>
    <tableColumn id="19" xr3:uid="{0CB6191F-7381-44CD-806B-0B4CF6904204}" name="_x000d__x000a__x000a_Juillet 2020_x000a_Nombre de services, pendant la pandémie" dataDxfId="469" dataCellStyle="Comma"/>
    <tableColumn id="20" xr3:uid="{4B9FA4F8-B066-4881-8C32-D493F1543707}" name="_x000d__x000a__x000a_Août 2020 _x000a_Nombre de services, pendant la pandémie" dataDxfId="468" dataCellStyle="Comma"/>
    <tableColumn id="21" xr3:uid="{E14A18CB-6A01-4703-86A7-D785710A938B}" name="_x000d__x000a__x000a_Septembre 2020_x000a_Nombre de services, pendant la pandémie" dataDxfId="467" dataCellStyle="Comma"/>
    <tableColumn id="22" xr3:uid="{0CE6F474-6DC0-4D4D-AB55-AF106EFE933E}" name="_x000d__x000a__x000a_Octobre 2020_x000a_Nombre de services, pendant la pandémie" dataDxfId="466" dataCellStyle="Comma"/>
    <tableColumn id="23" xr3:uid="{FD9E5EFC-4DCA-4589-BC37-766F10743938}" name="_x000d__x000a__x000a_Novembre 2020_x000a_Nombre de services, pendant la pandémie" dataDxfId="465" dataCellStyle="Comma"/>
    <tableColumn id="24" xr3:uid="{01942354-D84E-43C3-91CD-C802963F7341}" name="_x000d__x000a__x000a_Décembre 2020_x000a_Nombre de services, pendant la pandémie" dataDxfId="464" dataCellStyle="Comma"/>
    <tableColumn id="25" xr3:uid="{7B7C3C6A-832A-4DB0-80DE-DC19225CB6E3}" name="_x000d__x000a__x000a_Janvier 2021_x000a_Nombre de services, pendant la pandémie" dataDxfId="463" dataCellStyle="Comma"/>
    <tableColumn id="26" xr3:uid="{78873341-9DDE-4389-909C-F984B98F44BE}" name="_x000d__x000a__x000a_Février 2021_x000a_Nombre de services, pendant la pandémie" dataDxfId="462" dataCellStyle="Comma"/>
    <tableColumn id="27" xr3:uid="{B801DBE6-9946-4B2C-BB93-361E08E5F5C9}" name="_x000d__x000a__x000a_Mars 2021_x000a_Nombre de services, pendant la pandémie" dataDxfId="461" dataCellStyle="Comma"/>
    <tableColumn id="28" xr3:uid="{9A6FAC76-F228-4788-A74B-598FEE7D5FCD}" name="_x000d__x000a_Mars 2020 à mars 2021 (moyenne mensuelle)_x000a_Nombre de services, pendant la pandémie" dataDxfId="460" dataCellStyle="Percent"/>
    <tableColumn id="29" xr3:uid="{E02EC509-3E21-4C2C-B8AA-191DCCCC3951}" name="_x000a_Mars 2019 à mars 2020_x000a_Variation en pourcentage, avant la pandémie vs pendant la pandémie" dataDxfId="459" dataCellStyle="Percent"/>
    <tableColumn id="30" xr3:uid="{F46E8286-0F99-4B7F-92AE-FACCDF7FF847}" name="_x000a_Avril 2019 à avril 2020_x000a_Variation en pourcentage, avant la pandémie vs pendant la pandémie" dataDxfId="458" dataCellStyle="Percent"/>
    <tableColumn id="31" xr3:uid="{83123499-B1AD-422B-ADFA-500F491DEC60}" name="_x000a_Mai 2019 à mai 2020_x000a_Variation en pourcentage, avant la pandémie vs pendant la pandémie" dataDxfId="457" dataCellStyle="Percent"/>
    <tableColumn id="32" xr3:uid="{BA15C467-44B9-450F-9A06-439D473CD7CB}" name="_x000a_Juin 2019 à juin 2020_x000a_Variation en pourcentage, avant la pandémie vs pendant la pandémie" dataDxfId="456" dataCellStyle="Percent"/>
    <tableColumn id="33" xr3:uid="{42FD0E20-5D3D-4798-897A-127BA5099A16}" name="_x000a_Juillet 2019 à juillet 2020_x000a_Variation en pourcentage, avant la pandémie vs pendant la pandémie" dataDxfId="455" dataCellStyle="Percent"/>
    <tableColumn id="34" xr3:uid="{4F69B205-23C4-499A-996E-F6CB8BE2FE69}" name="_x000a_Août 2019 à août 2020_x000a_Variation en pourcentage, avant la pandémie vs pendant la pandémie" dataDxfId="454" dataCellStyle="Percent"/>
    <tableColumn id="35" xr3:uid="{60B9D320-62B9-46C5-ACC7-7DF44D1FD88A}" name="_x000a_Septembre 2019 à septembre 2020_x000a_Variation en pourcentage, avant la pandémie vs pendant la pandémie" dataDxfId="453" dataCellStyle="Percent"/>
    <tableColumn id="36" xr3:uid="{01AA1652-C109-4C57-BA42-7BF7C25FFEBA}" name="_x000a_Octobre 2019 à octobre 2020_x000a_Variation en pourcentage, avant la pandémie vs pendant la pandémie" dataDxfId="452" dataCellStyle="Percent"/>
    <tableColumn id="37" xr3:uid="{9348CB45-386A-4F09-B7B7-C7F143269A44}" name="_x000a_Novembre 2019 à novembre 2020_x000a_Variation en pourcentage, avant la pandémie vs pendant la pandémie" dataDxfId="451" dataCellStyle="Percent"/>
    <tableColumn id="38" xr3:uid="{AABF6390-8B45-4260-B3E1-1E4004DC77CC}" name="_x000a_Décembre 2019 à décembre 2020_x000a_Variation en pourcentage, avant la pandémie vs pendant la pandémie" dataDxfId="450" dataCellStyle="Percent"/>
    <tableColumn id="39" xr3:uid="{C4430031-37BB-4B4A-9915-51C194C32BDD}" name="_x000a_Janvier 2019 à janvier 2021_x000a_Variation en pourcentage, avant la pandémie vs pendant la pandémie" dataDxfId="449" dataCellStyle="Percent"/>
    <tableColumn id="40" xr3:uid="{8BD1721A-6392-41BE-A680-6377B2ADA88D}" name="_x000a_Février 2019 à février 2021_x000a_Variation en pourcentage, avant la pandémie vs pendant la pandémie" dataDxfId="448" dataCellStyle="Percent"/>
    <tableColumn id="41" xr3:uid="{7A232710-B6A7-4777-9CA6-D4161671DA8C}" name="_x000a_Mars 2019 à mars 2021_x000a_Variation en pourcentage, avant la pandémie vs pendant la pandémie" dataDxfId="447" dataCellStyle="Percent"/>
  </tableColumns>
  <tableStyleInfo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6E655405-B2D2-448B-8F0C-56D33A2B8C13}" name="Table51" displayName="Table51" ref="A5:AO11" totalsRowShown="0" headerRowDxfId="434" headerRowBorderDxfId="433" tableBorderDxfId="432" totalsRowBorderDxfId="431" headerRowCellStyle="Header_row">
  <tableColumns count="41">
    <tableColumn id="1" xr3:uid="{4A4DD234-5B9C-4DF4-BECA-13D5F3D3D13E}" name="Groupe de services des médecins de famille" dataDxfId="430"/>
    <tableColumn id="2" xr3:uid="{43654D5F-7CF8-4831-AFB4-D5D4910F6433}" name="_x000d__x000a__x000a_Janvier 2019_x000a_Nombre de services, avant la pandémie" dataDxfId="429"/>
    <tableColumn id="3" xr3:uid="{42E52BD0-F712-4021-9466-0D05BB5E2E2A}" name="_x000d__x000a__x000a_Février 2019_x000a_Nombre de services, avant la pandémie" dataDxfId="428"/>
    <tableColumn id="4" xr3:uid="{3B7A4886-F40D-4AFB-B4DA-5CE200EAA0C3}" name="_x000d__x000a__x000a_Mars 2019_x000a_Nombre de services, avant la pandémie" dataDxfId="427" dataCellStyle="Comma"/>
    <tableColumn id="5" xr3:uid="{5973913F-BD3C-4A6B-B627-92F03A043A5B}" name="_x000d__x000a__x000a_Avril 2019 _x000a_Nombre de services, avant la pandémie" dataDxfId="426" dataCellStyle="Comma"/>
    <tableColumn id="6" xr3:uid="{223D7C38-77A9-4CB1-80CD-DC8C16F76A36}" name="_x000d__x000a__x000a_Mai 2019 _x000a_Nombre de services, avant la pandémie" dataDxfId="425" dataCellStyle="Comma"/>
    <tableColumn id="7" xr3:uid="{6A03C646-E4C3-48ED-B913-65DA6D3C09CA}" name="_x000d__x000a__x000a_Juin 2019_x000a_Nombre de services, avant la pandémie" dataDxfId="424" dataCellStyle="Comma"/>
    <tableColumn id="8" xr3:uid="{55B8F2E5-1F23-4CF8-B359-2E9476C3F2DB}" name="_x000d__x000a__x000a_Juillet 2019_x000a_Nombre de services, avant la pandémie" dataDxfId="423" dataCellStyle="Comma"/>
    <tableColumn id="9" xr3:uid="{D5182FAC-5FF9-4DCC-B803-15B545ED7C35}" name="_x000d__x000a__x000a_Août 2019_x000a_Nombre de services, avant la pandémie" dataDxfId="422" dataCellStyle="Comma"/>
    <tableColumn id="10" xr3:uid="{4DB26FAE-0C38-4521-B23A-B3EF13DA59B9}" name="_x000d__x000a__x000a_Septembre 2019_x000a_Nombre de services, avant la pandémie" dataDxfId="421" dataCellStyle="Comma"/>
    <tableColumn id="11" xr3:uid="{D9239209-0E4A-4731-98AF-3E09DC36EF8D}" name="_x000d__x000a__x000a_Octobre 2019_x000a_Nombre de services, avant la pandémie" dataDxfId="420" dataCellStyle="Comma"/>
    <tableColumn id="12" xr3:uid="{B6893737-AB84-469F-9BB9-B9AD0C19B28F}" name="_x000d__x000a__x000a_Novembre 2019_x000a_Nombre de services, avant la pandémie" dataDxfId="419" dataCellStyle="Comma"/>
    <tableColumn id="13" xr3:uid="{5F7890B6-BBD5-4599-AB1F-40A1BF69E6FC}" name="_x000d__x000a__x000a_Décembre 2019_x000a_Nombre de services, avant la pandémie" dataDxfId="418" dataCellStyle="Comma"/>
    <tableColumn id="14" xr3:uid="{63BDB628-CFFC-4CA2-B662-3E2367AF26B2}" name="Janvier à _x000a_décembre 2019 (moyenne mensuelle)_x000a_Nombre de services, avant la pandémie" dataDxfId="417" dataCellStyle="Comma"/>
    <tableColumn id="15" xr3:uid="{C8E66F3C-F748-4D80-9465-76D8D622D414}" name="_x000d__x000a__x000a_Mars 2020_x000a_Nombre de services, pendant la pandémie" dataDxfId="416" dataCellStyle="Comma"/>
    <tableColumn id="16" xr3:uid="{B7818239-B4D7-44C5-A14A-D382A715373D}" name="_x000d__x000a__x000a_Avril 2020_x000a_Nombre de services, pendant la pandémie" dataDxfId="415" dataCellStyle="Comma"/>
    <tableColumn id="17" xr3:uid="{3233A344-7DDD-4B73-8DF0-CE35F0476F47}" name="_x000d__x000a__x000a_Mai 2020_x000a_Nombre de services, pendant la pandémie" dataDxfId="414" dataCellStyle="Comma"/>
    <tableColumn id="18" xr3:uid="{A4E63941-D1DD-4DFE-ABD0-C3974D91ECE3}" name="_x000d__x000a__x000a_Juin 2020_x000a_Nombre de services, pendant la pandémie" dataDxfId="413" dataCellStyle="Comma"/>
    <tableColumn id="19" xr3:uid="{B6E43A0C-0158-49AE-B951-002DD8F0EC6A}" name="_x000d__x000a__x000a_Juillet 2020_x000a_Nombre de services, pendant la pandémie" dataDxfId="412" dataCellStyle="Comma"/>
    <tableColumn id="20" xr3:uid="{B5892114-828A-4B21-AF0E-8E07C747B828}" name="_x000d__x000a__x000a_Août 2020 _x000a_Nombre de services, pendant la pandémie" dataDxfId="411" dataCellStyle="Comma"/>
    <tableColumn id="21" xr3:uid="{16CFCC6E-B6A7-4321-B6B3-7811909C96F4}" name="_x000d__x000a__x000a_Septembre 2020_x000a_Nombre de services, pendant la pandémie" dataDxfId="410" dataCellStyle="Comma"/>
    <tableColumn id="22" xr3:uid="{12E9FBE2-8344-444B-90F8-8D87E2FFAA80}" name="_x000d__x000a__x000a_Octobre 2020_x000a_Nombre de services, pendant la pandémie" dataDxfId="409" dataCellStyle="Comma"/>
    <tableColumn id="23" xr3:uid="{9D53C86F-D229-4CF2-84AD-3D25DB09366B}" name="_x000d__x000a__x000a_Novembre 2020_x000a_Nombre de services, pendant la pandémie" dataDxfId="408" dataCellStyle="Comma"/>
    <tableColumn id="24" xr3:uid="{8C3E29D6-A0CC-42D2-803B-21E48EBFB156}" name="_x000d__x000a__x000a_Décembre 2020_x000a_Nombre de services, pendant la pandémie" dataDxfId="407" dataCellStyle="Comma"/>
    <tableColumn id="25" xr3:uid="{588C5BD3-2460-4266-B69B-B7B40483086B}" name="_x000d__x000a__x000a_Janvier 2021_x000a_Nombre de services, pendant la pandémie" dataDxfId="406" dataCellStyle="Comma"/>
    <tableColumn id="26" xr3:uid="{E3580E5C-D527-491D-A577-CAC10203E2BA}" name="_x000d__x000a__x000a_Février 2021_x000a_Nombre de services, pendant la pandémie" dataDxfId="405" dataCellStyle="Comma"/>
    <tableColumn id="27" xr3:uid="{8BBDECA6-E35F-4C02-B26B-75036BDF25AF}" name="_x000d__x000a__x000a_Mars 2021_x000a_Nombre de services, pendant la pandémie" dataDxfId="404" dataCellStyle="Comma"/>
    <tableColumn id="28" xr3:uid="{7A770DA8-92FD-4AE9-B696-FB78483E64E5}" name="_x000d__x000a_Mars 2020 à mars 2021 (moyenne mensuelle)_x000a_Nombre de services, pendant la pandémie" dataDxfId="403"/>
    <tableColumn id="29" xr3:uid="{D4F9EA83-7F48-4A43-BB8C-6B8040F1AFAD}" name="_x000a_Mars 2019 à mars 2020_x000a_Variation en pourcentage, avant la pandémie vs pendant la pandémie" dataDxfId="402" dataCellStyle="Percent"/>
    <tableColumn id="30" xr3:uid="{0AE34A39-C095-4E9B-8A78-38D854C2DAEA}" name="_x000a_Avril 2019 à avril 2020_x000a_Variation en pourcentage, avant la pandémie vs pendant la pandémie" dataDxfId="401" dataCellStyle="Percent"/>
    <tableColumn id="31" xr3:uid="{6B8B945B-DFC5-495E-A4D7-775F14215BA0}" name="_x000a_Mai 2019 à mai 2020_x000a_Variation en pourcentage, avant la pandémie vs pendant la pandémie" dataDxfId="400" dataCellStyle="Percent"/>
    <tableColumn id="32" xr3:uid="{3713EF59-8E83-4A72-AA6F-40DA25820F61}" name="_x000a_Juin 2019 à juin 2020_x000a_Variation en pourcentage, avant la pandémie vs pendant la pandémie" dataDxfId="399" dataCellStyle="Percent"/>
    <tableColumn id="33" xr3:uid="{ACA1F4A8-62A5-4F14-BD35-C42084D1A4D4}" name="_x000a_Juillet 2019 à juillet 2020_x000a_Variation en pourcentage, avant la pandémie vs pendant la pandémie" dataDxfId="398" dataCellStyle="Percent"/>
    <tableColumn id="34" xr3:uid="{CF42E9E6-759A-4758-B01D-82B8E09ED0AC}" name="_x000a_Août 2019 à août 2020_x000a_Variation en pourcentage, avant la pandémie vs pendant la pandémie" dataDxfId="397" dataCellStyle="Percent"/>
    <tableColumn id="35" xr3:uid="{C57F7B62-AE0C-4B92-99DE-E36AEC2A5584}" name="_x000a_Septembre 2019 à septembre 2020_x000a_Variation en pourcentage, avant la pandémie vs pendant la pandémie" dataDxfId="396" dataCellStyle="Percent"/>
    <tableColumn id="36" xr3:uid="{992CCE52-7A6A-4AFB-A199-99C00473114C}" name="_x000a_Octobre 2019 à octobre 2020_x000a_Variation en pourcentage, avant la pandémie vs pendant la pandémie" dataDxfId="395" dataCellStyle="Percent"/>
    <tableColumn id="37" xr3:uid="{EE2C96CE-0003-44F5-AC52-1A64BCAAC5A3}" name="_x000a_Novembre 2019 à novembre 2020_x000a_Variation en pourcentage, avant la pandémie vs pendant la pandémie" dataDxfId="394" dataCellStyle="Percent"/>
    <tableColumn id="38" xr3:uid="{FDB407CD-12A6-4833-8172-0B7540CDDD35}" name="_x000a_Décembre 2019 à décembre 2020_x000a_Variation en pourcentage, avant la pandémie vs pendant la pandémie" dataDxfId="393" dataCellStyle="Percent"/>
    <tableColumn id="39" xr3:uid="{A651833A-BD98-4782-855E-5A0722E06F3E}" name="_x000a_Janvier 2019 à janvier 2021_x000a_Variation en pourcentage, avant la pandémie vs pendant la pandémie" dataDxfId="392" dataCellStyle="Comma"/>
    <tableColumn id="40" xr3:uid="{E36CC3F2-D239-4D43-B9E1-99D923BD3EB8}" name="_x000a_Février 2019 à février 2021_x000a_Variation en pourcentage, avant la pandémie vs pendant la pandémie" dataDxfId="391" dataCellStyle="Comma"/>
    <tableColumn id="41" xr3:uid="{5E5FC45A-D13F-4ACA-8EC4-FB541C209949}" name="_x000a_Mars 2019 à mars 2021_x000a_Variation en pourcentage, avant la pandémie vs pendant la pandémie" dataDxfId="390" dataCellStyle="Comma"/>
  </tableColumns>
  <tableStyleInfo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CD5531B3-7A75-497A-8BAB-3F8ED9E9C23C}" name="Table52" displayName="Table52" ref="A27:AO33" totalsRowShown="0" headerRowDxfId="389" dataDxfId="387" headerRowBorderDxfId="388" tableBorderDxfId="386" totalsRowBorderDxfId="385" headerRowCellStyle="Header_row" dataCellStyle="Comma">
  <autoFilter ref="A27:AO33" xr:uid="{CD5531B3-7A75-497A-8BAB-3F8ED9E9C23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autoFilter>
  <tableColumns count="41">
    <tableColumn id="1" xr3:uid="{4F01883E-E09C-4019-BF5A-7379B1F04D11}" name="Groupes de services des médecins spécialistes" dataDxfId="384"/>
    <tableColumn id="2" xr3:uid="{7748C834-7554-44B4-8591-B8777380EB75}" name="_x000d__x000a__x000a_Janvier 2019_x000a_Nombre de services, avant la pandémie"/>
    <tableColumn id="3" xr3:uid="{8F4EE8A3-4841-4C4A-AD6B-153AEA83C01D}" name="_x000d__x000a__x000a_Février 2019_x000a_Nombre de services, avant la pandémie"/>
    <tableColumn id="4" xr3:uid="{B18DD028-ACB2-4DBD-BBD6-F73475C90822}" name="_x000d__x000a__x000a_Mars 2019_x000a_Nombre de services, avant la pandémie" dataDxfId="383" dataCellStyle="Comma"/>
    <tableColumn id="5" xr3:uid="{D42356C2-8E0D-4071-B29A-BB166DA52D1E}" name="_x000d__x000a__x000a_Avril 2019 _x000a_Nombre de services, avant la pandémie" dataDxfId="382" dataCellStyle="Comma"/>
    <tableColumn id="6" xr3:uid="{61A37D1A-D5DB-488F-95DF-61D1EDBAA81B}" name="_x000d__x000a__x000a_Mai 2019 _x000a_Nombre de services, avant la pandémie" dataDxfId="381" dataCellStyle="Comma"/>
    <tableColumn id="7" xr3:uid="{BEA13106-429F-45BF-9BA1-97E26C4ED98E}" name="_x000d__x000a__x000a_Juin 2019_x000a_Nombre de services, avant la pandémie" dataDxfId="380" dataCellStyle="Comma"/>
    <tableColumn id="8" xr3:uid="{A52519B5-542D-478B-811A-BE33D116D1F3}" name="_x000d__x000a__x000a_Juillet 2019_x000a_Nombre de services, avant la pandémie" dataDxfId="379" dataCellStyle="Comma"/>
    <tableColumn id="9" xr3:uid="{ED68E024-069C-490D-A386-C5C5C8C848B8}" name="_x000d__x000a__x000a_Août 2019_x000a_Nombre de services, avant la pandémie" dataDxfId="378" dataCellStyle="Comma"/>
    <tableColumn id="10" xr3:uid="{2DB6D7A2-4204-462F-9C1E-9AA2EE03454F}" name="_x000d__x000a__x000a_Septembre 2019_x000a_Nombre de services, avant la pandémie" dataDxfId="377" dataCellStyle="Comma"/>
    <tableColumn id="11" xr3:uid="{CE370927-CC69-429F-9483-B831C6CA3409}" name="_x000d__x000a__x000a_Octobre 2019_x000a_Nombre de services, avant la pandémie" dataDxfId="376" dataCellStyle="Comma"/>
    <tableColumn id="12" xr3:uid="{562DB31D-F1B5-4153-A5B6-150E964DCE51}" name="_x000d__x000a__x000a_Novembre 2019_x000a_Nombre de services, avant la pandémie" dataDxfId="375" dataCellStyle="Comma"/>
    <tableColumn id="13" xr3:uid="{A775D173-F0BE-4506-80C2-BEC9FADE92C8}" name="_x000d__x000a__x000a_Décembre 2019_x000a_Nombre de services, avant la pandémie" dataDxfId="374" dataCellStyle="Comma"/>
    <tableColumn id="14" xr3:uid="{70225572-DB7A-4C12-BC76-B7FFA101AED3}" name="Janvier à _x000a_décembre 2019 (moyenne mensuelle)_x000a_Nombre de services, avant la pandémie" dataDxfId="373" dataCellStyle="Comma"/>
    <tableColumn id="15" xr3:uid="{0678DE50-19CD-47C8-B6CD-5AFE2592FDBE}" name="_x000d__x000a__x000a_Mars 2020_x000a_Nombre de services, pendant la pandémie" dataDxfId="372" dataCellStyle="Comma"/>
    <tableColumn id="16" xr3:uid="{99CB9399-7604-4719-AD0D-B99BDD4D926A}" name="_x000d__x000a__x000a_Avril 2020_x000a_Nombre de services, pendant la pandémie" dataDxfId="371" dataCellStyle="Comma"/>
    <tableColumn id="17" xr3:uid="{CA53B1AD-674E-4C4C-BC23-CF2FD7C6B337}" name="_x000d__x000a__x000a_Mai 2020_x000a_Nombre de services, pendant la pandémie" dataDxfId="370" dataCellStyle="Comma"/>
    <tableColumn id="18" xr3:uid="{98A1E932-90A3-4363-94E6-B10DE6756B31}" name="_x000d__x000a__x000a_Juin 2020_x000a_Nombre de services, pendant la pandémie" dataDxfId="369" dataCellStyle="Comma"/>
    <tableColumn id="19" xr3:uid="{BF1F6E32-23CE-420B-AD99-72E6FD0C81CF}" name="_x000d__x000a__x000a_Juillet 2020_x000a_Nombre de services, pendant la pandémie" dataDxfId="368" dataCellStyle="Comma"/>
    <tableColumn id="20" xr3:uid="{A50A9C92-A32A-457C-9611-164C78E5F0C6}" name="_x000d__x000a__x000a_Août 2020 _x000a_Nombre de services, pendant la pandémie" dataDxfId="367" dataCellStyle="Comma"/>
    <tableColumn id="21" xr3:uid="{FF924D3D-DDAE-4A07-AE0B-7D59054A96CD}" name="_x000d__x000a__x000a_Septembre 2020_x000a_Nombre de services, pendant la pandémie" dataDxfId="366" dataCellStyle="Comma"/>
    <tableColumn id="22" xr3:uid="{99AF5C52-4E87-4169-9354-BBC38804F9CA}" name="_x000d__x000a__x000a_Octobre 2020_x000a_Nombre de services, pendant la pandémie" dataDxfId="365" dataCellStyle="Comma"/>
    <tableColumn id="23" xr3:uid="{101FA807-8259-4825-95A9-8850E863762C}" name="_x000d__x000a__x000a_Novembre 2020_x000a_Nombre de services, pendant la pandémie" dataDxfId="364" dataCellStyle="Comma"/>
    <tableColumn id="24" xr3:uid="{BCF3BE0E-DE79-4A94-9CC8-5A3ABBF7E431}" name="_x000d__x000a__x000a_Décembre 2020_x000a_Nombre de services, pendant la pandémie" dataDxfId="363" dataCellStyle="Comma"/>
    <tableColumn id="25" xr3:uid="{4065D382-01D6-483B-9DDA-B0524FAF454F}" name="_x000d__x000a__x000a_Janvier 2021_x000a_Nombre de services, pendant la pandémie" dataDxfId="362" dataCellStyle="Comma"/>
    <tableColumn id="26" xr3:uid="{D91646D6-438A-4998-A2C2-6BC7E3F512FF}" name="_x000d__x000a__x000a_Février 2021_x000a_Nombre de services, pendant la pandémie" dataDxfId="361" dataCellStyle="Comma"/>
    <tableColumn id="27" xr3:uid="{AC42F8F2-8665-4FDA-993F-789B6B7AA2FE}" name="_x000d__x000a__x000a_Mars 2021_x000a_Nombre de services, pendant la pandémie" dataDxfId="360" dataCellStyle="Comma"/>
    <tableColumn id="28" xr3:uid="{407E2C70-AC8D-409D-A6EB-69EDD84F1D06}" name="_x000d__x000a_Mars 2020 à mars 2021 (moyenne mensuelle)_x000a_Nombre de services, pendant la pandémie" dataDxfId="359" dataCellStyle="Comma"/>
    <tableColumn id="29" xr3:uid="{D5387E93-183B-4F2C-879D-1723D8B7C42D}" name="_x000a_Mars 2019 à mars 2020_x000a_Variation en pourcentage, avant la pandémie vs pendant la pandémie" dataDxfId="358" dataCellStyle="Comma"/>
    <tableColumn id="30" xr3:uid="{BC56B619-9B97-4F9F-929E-E389BFF7BA73}" name="_x000a_Avril 2019 à avril 2020_x000a_Variation en pourcentage, avant la pandémie vs pendant la pandémie" dataDxfId="357" dataCellStyle="Comma"/>
    <tableColumn id="31" xr3:uid="{5565484E-DD8D-4DE3-9D50-AA76EC3B115B}" name="_x000a_Mai 2019 à mai 2020_x000a_Variation en pourcentage, avant la pandémie vs pendant la pandémie" dataDxfId="356" dataCellStyle="Comma"/>
    <tableColumn id="32" xr3:uid="{3E381808-D707-41FA-9E35-1E83CFBC5A23}" name="_x000a_Juin 2019 à juin 2020_x000a_Variation en pourcentage, avant la pandémie vs pendant la pandémie" dataDxfId="355" dataCellStyle="Comma"/>
    <tableColumn id="33" xr3:uid="{D477F126-2947-421E-8655-2FA14496C3DD}" name="_x000a_Juillet 2019 à juillet 2020_x000a_Variation en pourcentage, avant la pandémie vs pendant la pandémie" dataDxfId="354" dataCellStyle="Comma"/>
    <tableColumn id="34" xr3:uid="{84698445-6494-449D-A5C6-7E83FF12DCF1}" name="_x000a_Août 2019 à août 2020_x000a_Variation en pourcentage, avant la pandémie vs pendant la pandémie" dataDxfId="353" dataCellStyle="Comma"/>
    <tableColumn id="35" xr3:uid="{D3009DA2-060B-493E-9AF8-B2A577FEED9C}" name="_x000a_Septembre 2019 à septembre 2020_x000a_Variation en pourcentage, avant la pandémie vs pendant la pandémie" dataDxfId="352" dataCellStyle="Comma"/>
    <tableColumn id="36" xr3:uid="{D85C93E8-8CF2-44A8-9799-CAA5A91F5E5E}" name="_x000a_Octobre 2019 à octobre 2020_x000a_Variation en pourcentage, avant la pandémie vs pendant la pandémie" dataDxfId="351" dataCellStyle="Comma"/>
    <tableColumn id="37" xr3:uid="{75D8375F-E777-4442-B9F7-335B9BB8D311}" name="_x000a_Novembre 2019 à novembre 2020_x000a_Variation en pourcentage, avant la pandémie vs pendant la pandémie" dataDxfId="350" dataCellStyle="Comma"/>
    <tableColumn id="38" xr3:uid="{109CEBBE-0EA7-4989-8751-50DBE8B2939B}" name="_x000a_Décembre 2019 à décembre 2020_x000a_Variation en pourcentage, avant la pandémie vs pendant la pandémie" dataDxfId="349" dataCellStyle="Comma"/>
    <tableColumn id="39" xr3:uid="{6FD35142-6839-4D7D-9C5B-51AA2BC7BF00}" name="_x000a_Janvier 2019 à janvier 2021_x000a_Variation en pourcentage, avant la pandémie vs pendant la pandémie" dataDxfId="348" dataCellStyle="Comma"/>
    <tableColumn id="40" xr3:uid="{474AD452-D858-4147-A400-931BBD8F3912}" name="_x000a_Février 2019 à février 2021_x000a_Variation en pourcentage, avant la pandémie vs pendant la pandémie" dataDxfId="347" dataCellStyle="Comma"/>
    <tableColumn id="41" xr3:uid="{425C240F-5A8A-4928-A32A-53485DF734E1}" name="_x000a_Mars 2019 à mars 2021_x000a_Variation en pourcentage, avant la pandémie vs pendant la pandémie" dataDxfId="346" dataCellStyle="Comma"/>
  </tableColumns>
  <tableStyleInfo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83DCE92D-1F9B-49B0-BCCC-C3EDE4B094DA}" name="Table53" displayName="Table53" ref="A49:AO55" totalsRowShown="0" headerRowDxfId="345" headerRowBorderDxfId="344" tableBorderDxfId="343" totalsRowBorderDxfId="342" headerRowCellStyle="Header_row">
  <autoFilter ref="A49:AO55" xr:uid="{83DCE92D-1F9B-49B0-BCCC-C3EDE4B094D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autoFilter>
  <tableColumns count="41">
    <tableColumn id="1" xr3:uid="{A18F0B4D-5A4A-43F8-81BB-2D7452642ED9}" name="Groupes de services des chirurgiens spécialisés" dataDxfId="341"/>
    <tableColumn id="2" xr3:uid="{CC243BB5-6D4C-4C79-A666-EEB6111F1273}" name="_x000d__x000a__x000a_Janvier 2019_x000a_Nombre de services, avant la pandémie" dataDxfId="340"/>
    <tableColumn id="3" xr3:uid="{54724A58-0F57-47B8-BE89-3491047D6CC8}" name="_x000d__x000a__x000a_Février 2019_x000a_Nombre de services, avant la pandémie" dataDxfId="339"/>
    <tableColumn id="4" xr3:uid="{6BF7EBD6-2DB9-440D-BC35-0D0AF547C9D7}" name="_x000d__x000a__x000a_Mars 2019_x000a_Nombre de services, avant la pandémie" dataDxfId="338" dataCellStyle="Comma"/>
    <tableColumn id="5" xr3:uid="{D9CE8BB5-AB9C-47E9-9A88-FB88A93775AB}" name="_x000d__x000a__x000a_Avril 2019 _x000a_Nombre de services, avant la pandémie" dataDxfId="337" dataCellStyle="Comma"/>
    <tableColumn id="6" xr3:uid="{06B1C3C2-F9D7-4582-B057-91C54D01B531}" name="_x000d__x000a__x000a_Mai 2019 _x000a_Nombre de services, avant la pandémie" dataDxfId="336" dataCellStyle="Comma"/>
    <tableColumn id="7" xr3:uid="{FF908BA4-445A-4506-9284-9438985662AB}" name="_x000d__x000a__x000a_Juin 2019_x000a_Nombre de services, avant la pandémie" dataDxfId="335" dataCellStyle="Comma"/>
    <tableColumn id="8" xr3:uid="{D3A6DEF9-76C7-4416-B5FB-71557A7B3AC1}" name="_x000d__x000a__x000a_Juillet 2019_x000a_Nombre de services, avant la pandémie" dataDxfId="334" dataCellStyle="Comma"/>
    <tableColumn id="9" xr3:uid="{6A7396E4-8B66-4068-AE97-48A1EC14D573}" name="_x000d__x000a__x000a_Août 2019_x000a_Nombre de services, avant la pandémie" dataDxfId="333" dataCellStyle="Comma"/>
    <tableColumn id="10" xr3:uid="{8154F532-5C6B-45F5-9334-2E0692DF83CF}" name="_x000d__x000a__x000a_Septembre 2019_x000a_Nombre de services, avant la pandémie" dataDxfId="332" dataCellStyle="Comma"/>
    <tableColumn id="11" xr3:uid="{C72F44C3-3B4E-4513-AC65-F418C1382ADA}" name="_x000d__x000a__x000a_Octobre 2019_x000a_Nombre de services, avant la pandémie" dataDxfId="331" dataCellStyle="Comma"/>
    <tableColumn id="12" xr3:uid="{8FE193E6-554C-43AA-A4C1-1E0219CB265D}" name="_x000d__x000a__x000a_Novembre 2019_x000a_Nombre de services, avant la pandémie" dataDxfId="330" dataCellStyle="Comma"/>
    <tableColumn id="13" xr3:uid="{812DA55F-E7F6-46B4-AE3B-DCF01426DAD2}" name="_x000d__x000a__x000a_Décembre 2019_x000a_Nombre de services, avant la pandémie" dataDxfId="329" dataCellStyle="Comma"/>
    <tableColumn id="14" xr3:uid="{2B276393-4133-4947-96A5-A98CD03DAA15}" name="Janvier à _x000a_décembre 2019 (moyenne mensuelle)_x000a_Nombre de services, avant la pandémie" dataDxfId="328" dataCellStyle="Comma"/>
    <tableColumn id="15" xr3:uid="{DE868E73-2287-40C6-8D53-5FEF0EBACF18}" name="_x000d__x000a__x000a_Mars 2020_x000a_Nombre de services, pendant la pandémie" dataDxfId="327" dataCellStyle="Comma"/>
    <tableColumn id="16" xr3:uid="{790B9E91-A331-47AA-955E-2E4E3B290F68}" name="_x000d__x000a__x000a_Avril 2020_x000a_Nombre de services, pendant la pandémie" dataDxfId="326" dataCellStyle="Comma"/>
    <tableColumn id="17" xr3:uid="{F97EB20D-F219-4589-BBA0-BCD8D68BDB05}" name="_x000d__x000a__x000a_Mai 2020_x000a_Nombre de services, pendant la pandémie" dataDxfId="325" dataCellStyle="Comma"/>
    <tableColumn id="18" xr3:uid="{789E076A-45B0-4F1B-973F-DBECB7D3A6C7}" name="_x000d__x000a__x000a_Juin 2020_x000a_Nombre de services, pendant la pandémie" dataDxfId="324" dataCellStyle="Comma"/>
    <tableColumn id="19" xr3:uid="{C56D34AD-47BE-4065-92D2-C847DD1C9769}" name="_x000d__x000a__x000a_Juillet 2020_x000a_Nombre de services, pendant la pandémie" dataDxfId="323" dataCellStyle="Comma"/>
    <tableColumn id="20" xr3:uid="{7445C001-AC98-4A94-9284-5A3D94724FD3}" name="_x000d__x000a__x000a_Août 2020 _x000a_Nombre de services, pendant la pandémie" dataDxfId="322" dataCellStyle="Comma"/>
    <tableColumn id="21" xr3:uid="{12E28A8C-A17C-45D0-B989-482D40CD5B3F}" name="_x000d__x000a__x000a_Septembre 2020_x000a_Nombre de services, pendant la pandémie" dataDxfId="321" dataCellStyle="Comma"/>
    <tableColumn id="22" xr3:uid="{EEA37920-45E2-4400-B7D5-1D7274891DAD}" name="_x000d__x000a__x000a_Octobre 2020_x000a_Nombre de services, pendant la pandémie" dataDxfId="320" dataCellStyle="Comma"/>
    <tableColumn id="23" xr3:uid="{CF04F6F0-DC38-4507-8743-B6F069027376}" name="_x000d__x000a__x000a_Novembre 2020_x000a_Nombre de services, pendant la pandémie" dataDxfId="319" dataCellStyle="Comma"/>
    <tableColumn id="24" xr3:uid="{0A99EE99-AF2E-42B9-A8C4-1717952595BF}" name="_x000d__x000a__x000a_Décembre 2020_x000a_Nombre de services, pendant la pandémie" dataDxfId="318" dataCellStyle="Comma"/>
    <tableColumn id="25" xr3:uid="{B1D68B40-9846-4B32-8842-271B17C48FE7}" name="_x000d__x000a__x000a_Janvier 2021_x000a_Nombre de services, pendant la pandémie" dataDxfId="317" dataCellStyle="Comma"/>
    <tableColumn id="26" xr3:uid="{59E4E141-6201-4598-B67C-76893A1A83FB}" name="_x000d__x000a__x000a_Février 2021_x000a_Nombre de services, pendant la pandémie" dataDxfId="316" dataCellStyle="Comma"/>
    <tableColumn id="27" xr3:uid="{82ABC038-928E-40A2-8E3C-07C24276C57F}" name="_x000d__x000a__x000a_Mars 2021_x000a_Nombre de services, pendant la pandémie" dataDxfId="315" dataCellStyle="Comma"/>
    <tableColumn id="28" xr3:uid="{AD08FF36-894A-4657-821F-4F957C0A3C36}" name="_x000d__x000a_Mars 2020 à mars 2021 (moyenne mensuelle)_x000a_Nombre de services, pendant la pandémie" dataDxfId="314"/>
    <tableColumn id="29" xr3:uid="{FFEAC977-9178-4CF8-BCCD-00E4B4C12CC0}" name="_x000a_Mars 2019 à mars 2020_x000a_Variation en pourcentage, avant la pandémie vs pendant la pandémie" dataDxfId="313" dataCellStyle="Comma"/>
    <tableColumn id="30" xr3:uid="{4BE9422D-8532-4985-B2C2-DDCF80F1E18D}" name="_x000a_Avril 2019 à avril 2020_x000a_Variation en pourcentage, avant la pandémie vs pendant la pandémie" dataDxfId="312" dataCellStyle="Percent"/>
    <tableColumn id="31" xr3:uid="{7B17EE1C-41AF-465B-A6DE-2A7F9F623A34}" name="_x000a_Mai 2019 à mai 2020_x000a_Variation en pourcentage, avant la pandémie vs pendant la pandémie" dataDxfId="311" dataCellStyle="Percent"/>
    <tableColumn id="32" xr3:uid="{2B47831F-E142-4591-BDE3-5E0976582AFE}" name="_x000a_Juin 2019 à juin 2020_x000a_Variation en pourcentage, avant la pandémie vs pendant la pandémie" dataDxfId="310" dataCellStyle="Comma"/>
    <tableColumn id="33" xr3:uid="{0190B369-5B78-4AC8-AD4D-3D58B20E3632}" name="_x000a_Juillet 2019 à juillet 2020_x000a_Variation en pourcentage, avant la pandémie vs pendant la pandémie" dataDxfId="309" dataCellStyle="Percent"/>
    <tableColumn id="34" xr3:uid="{3AE794D8-7CDA-4963-A7A5-51A17E591855}" name="_x000a_Août 2019 à août 2020_x000a_Variation en pourcentage, avant la pandémie vs pendant la pandémie" dataDxfId="308" dataCellStyle="Percent"/>
    <tableColumn id="35" xr3:uid="{E3DBFEEE-5669-480C-899D-369BB0F8152C}" name="_x000a_Septembre 2019 à septembre 2020_x000a_Variation en pourcentage, avant la pandémie vs pendant la pandémie" dataDxfId="307" dataCellStyle="Percent"/>
    <tableColumn id="36" xr3:uid="{03A351C7-19AB-48F1-8806-B2C22FECA5C2}" name="_x000a_Octobre 2019 à octobre 2020_x000a_Variation en pourcentage, avant la pandémie vs pendant la pandémie" dataDxfId="306" dataCellStyle="Comma"/>
    <tableColumn id="37" xr3:uid="{DC8BBC4A-1366-47C8-9B1E-F6975FFD87BC}" name="_x000a_Novembre 2019 à novembre 2020_x000a_Variation en pourcentage, avant la pandémie vs pendant la pandémie" dataDxfId="305" dataCellStyle="Percent"/>
    <tableColumn id="38" xr3:uid="{EACA0E5B-8608-4950-82E3-353D78D4EF93}" name="_x000a_Décembre 2019 à décembre 2020_x000a_Variation en pourcentage, avant la pandémie vs pendant la pandémie" dataDxfId="304" dataCellStyle="Percent"/>
    <tableColumn id="39" xr3:uid="{04D1A452-EFC6-4A38-8293-AAECE75F96BD}" name="_x000a_Janvier 2019 à janvier 2021_x000a_Variation en pourcentage, avant la pandémie vs pendant la pandémie" dataDxfId="303" dataCellStyle="Comma"/>
    <tableColumn id="40" xr3:uid="{E0F5C2F9-CCA9-4545-8318-F0C5CF9420ED}" name="_x000a_Février 2019 à février 2021_x000a_Variation en pourcentage, avant la pandémie vs pendant la pandémie" dataDxfId="302" dataCellStyle="Comma"/>
    <tableColumn id="41" xr3:uid="{DF4B4D41-569E-4EBF-BD76-C1F52107E3D4}" name="_x000a_Mars 2019 à mars 2021_x000a_Variation en pourcentage, avant la pandémie vs pendant la pandémie" dataDxfId="301" dataCellStyle="Comma"/>
  </tableColumns>
  <tableStyleInfo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FDE56A41-6EBF-400A-BAD3-63F64D323CD1}" name="Table54" displayName="Table54" ref="A71:AO76" totalsRowShown="0" headerRowDxfId="300" headerRowBorderDxfId="299" tableBorderDxfId="298" headerRowCellStyle="Header_row">
  <autoFilter ref="A71:AO76" xr:uid="{FDE56A41-6EBF-400A-BAD3-63F64D323CD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autoFilter>
  <tableColumns count="41">
    <tableColumn id="1" xr3:uid="{4DD2F09E-3326-410B-8612-78CD4DF412EE}" name="Groupe de services des médecins de famille" dataDxfId="297"/>
    <tableColumn id="2" xr3:uid="{70C4449B-3278-4666-B2C5-9FD6AF5C0A37}" name="_x000d__x000a__x000a_Janvier 2019_x000a_Nombre de services, avant la pandémie" dataDxfId="296"/>
    <tableColumn id="3" xr3:uid="{8D98A4D0-25E1-4A64-9D21-DF278F1CC9EA}" name="_x000d__x000a__x000a_Février 2019_x000a_Nombre de services, avant la pandémie" dataDxfId="295"/>
    <tableColumn id="4" xr3:uid="{5174B915-8BA4-45BC-828A-93209BB14FCA}" name="_x000d__x000a__x000a_Mars 2019_x000a_Nombre de services, avant la pandémie" dataDxfId="294" dataCellStyle="Comma"/>
    <tableColumn id="5" xr3:uid="{4039743A-B382-41EC-AB14-F62652B2573C}" name="_x000d__x000a__x000a_Avril 2019 _x000a_Nombre de services, avant la pandémie" dataDxfId="293" dataCellStyle="Comma"/>
    <tableColumn id="6" xr3:uid="{867DA349-1F0D-4DCA-A013-83B17326FC74}" name="_x000d__x000a__x000a_Mai 2019 _x000a_Nombre de services, avant la pandémie" dataDxfId="292" dataCellStyle="Comma"/>
    <tableColumn id="7" xr3:uid="{A19E93CC-8AE7-4E28-B74C-CFCAFA111928}" name="_x000d__x000a__x000a_Juin 2019_x000a_Nombre de services, avant la pandémie" dataDxfId="291" dataCellStyle="Comma"/>
    <tableColumn id="8" xr3:uid="{8DF60BED-FD2E-4228-88B8-57AF72257091}" name="_x000d__x000a__x000a_Juillet 2019_x000a_Nombre de services, avant la pandémie" dataDxfId="290" dataCellStyle="Comma"/>
    <tableColumn id="9" xr3:uid="{D533CA10-71C9-4A44-B293-38E084F7A2A4}" name="_x000d__x000a__x000a_Août 2019_x000a_Nombre de services, avant la pandémie" dataDxfId="289" dataCellStyle="Comma"/>
    <tableColumn id="10" xr3:uid="{F235D1CF-8720-4CD5-AD04-CB36E59B19F0}" name="_x000d__x000a__x000a_Septembre 2019_x000a_Nombre de services, avant la pandémie" dataDxfId="288" dataCellStyle="Comma"/>
    <tableColumn id="11" xr3:uid="{E037ACBE-374A-4C4D-99F7-6DC91972B87F}" name="_x000d__x000a__x000a_Octobre 2019_x000a_Nombre de services, avant la pandémie" dataDxfId="287" dataCellStyle="Comma"/>
    <tableColumn id="12" xr3:uid="{31F4DF5F-1407-4C64-A983-9C914327302C}" name="_x000d__x000a__x000a_Novembre 2019_x000a_Nombre de services, avant la pandémie" dataDxfId="286" dataCellStyle="Comma"/>
    <tableColumn id="13" xr3:uid="{1C5E3560-A839-42B2-BCDE-194CD590F2D5}" name="_x000d__x000a__x000a_Décembre 2019_x000a_Nombre de services, avant la pandémie" dataDxfId="285" dataCellStyle="Comma"/>
    <tableColumn id="14" xr3:uid="{5CFEF9C2-FF2E-493F-93A2-926683BE6F50}" name="Janvier à _x000a_décembre 2019 (moyenne mensuelle)_x000a_Nombre de services, avant la pandémie" dataDxfId="284" dataCellStyle="Comma"/>
    <tableColumn id="15" xr3:uid="{90649323-CE6E-4751-A5B4-749A0BAD8AA2}" name="_x000d__x000a__x000a_Mars 2020_x000a_Nombre de services, pendant la pandémie" dataDxfId="283" dataCellStyle="Comma"/>
    <tableColumn id="16" xr3:uid="{48F676FA-4F37-45CF-B265-6876A1319E58}" name="_x000d__x000a__x000a_Avril 2020_x000a_Nombre de services, pendant la pandémie" dataDxfId="282" dataCellStyle="Comma"/>
    <tableColumn id="17" xr3:uid="{8E8260A1-E9F4-4B63-98DB-7BD3A76AFB59}" name="_x000d__x000a__x000a_Mai 2020_x000a_Nombre de services, pendant la pandémie" dataDxfId="281" dataCellStyle="Comma"/>
    <tableColumn id="18" xr3:uid="{9FE8D639-2234-4FDA-A875-AE51FF07C619}" name="_x000d__x000a__x000a_Juin 2020_x000a_Nombre de services, pendant la pandémie" dataDxfId="280" dataCellStyle="Comma"/>
    <tableColumn id="19" xr3:uid="{272413BE-630C-4470-8C97-63F18898843C}" name="_x000d__x000a__x000a_Juillet 2020_x000a_Nombre de services, pendant la pandémie" dataDxfId="279" dataCellStyle="Comma"/>
    <tableColumn id="20" xr3:uid="{ADE448EE-031C-4381-A967-10D1CDE52702}" name="_x000d__x000a__x000a_Août 2020 _x000a_Nombre de services, pendant la pandémie" dataDxfId="278" dataCellStyle="Comma"/>
    <tableColumn id="21" xr3:uid="{0E027794-DDDB-4EB3-A861-982C77125C42}" name="_x000d__x000a__x000a_Septembre 2020_x000a_Nombre de services, pendant la pandémie" dataDxfId="277" dataCellStyle="Comma"/>
    <tableColumn id="22" xr3:uid="{B77F5D87-4A31-4639-93B3-7CEBC41FF66E}" name="_x000d__x000a__x000a_Octobre 2020_x000a_Nombre de services, pendant la pandémie" dataDxfId="276" dataCellStyle="Comma"/>
    <tableColumn id="23" xr3:uid="{4B3FC67C-88C6-4A7D-8C2C-F4F159FB8490}" name="_x000d__x000a__x000a_Novembre 2020_x000a_Nombre de services, pendant la pandémie" dataDxfId="275" dataCellStyle="Comma"/>
    <tableColumn id="24" xr3:uid="{E64FE5ED-14D6-4025-A6FA-0A602376C64B}" name="_x000d__x000a__x000a_Décembre 2020_x000a_Nombre de services, pendant la pandémie" dataDxfId="274" dataCellStyle="Comma"/>
    <tableColumn id="25" xr3:uid="{CC3D92C2-C533-4729-9C8F-0C33C7BE0610}" name="_x000d__x000a__x000a_Janvier 2021_x000a_Nombre de services, pendant la pandémie" dataDxfId="273" dataCellStyle="Comma"/>
    <tableColumn id="26" xr3:uid="{C689D857-82EF-4795-83F2-F71D13C009F4}" name="_x000d__x000a__x000a_Février 2021_x000a_Nombre de services, pendant la pandémie" dataDxfId="272" dataCellStyle="Comma"/>
    <tableColumn id="27" xr3:uid="{B8AFEBBC-5B40-4EA5-8C94-FD1ACC2144BC}" name="_x000d__x000a__x000a_Mars 2021_x000a_Nombre de services, pendant la pandémie" dataDxfId="271" dataCellStyle="Comma"/>
    <tableColumn id="28" xr3:uid="{AAECEB9D-FB5E-4F12-8257-7EDA6782E289}" name="_x000d__x000a_Mars 2020 à mars 2021 (moyenne mensuelle)_x000a_Nombre de services, pendant la pandémie" dataDxfId="270" dataCellStyle="Percent"/>
    <tableColumn id="29" xr3:uid="{C13E8F79-B4A8-4756-A5E6-196C8C2DD076}" name="_x000a_Mars 2019 à mars 2020_x000a_Variation en pourcentage, avant la pandémie vs pendant la pandémie"/>
    <tableColumn id="30" xr3:uid="{368CCD79-1601-4DD4-B842-233996D0783B}" name="_x000a_Avril 2019 à avril 2020_x000a_Variation en pourcentage, avant la pandémie vs pendant la pandémie" dataDxfId="269" dataCellStyle="Percent"/>
    <tableColumn id="31" xr3:uid="{FB7453CD-D33A-4316-A9A7-0FC498AC0642}" name="_x000a_Mai 2019 à mai 2020_x000a_Variation en pourcentage, avant la pandémie vs pendant la pandémie" dataDxfId="268" dataCellStyle="Percent"/>
    <tableColumn id="32" xr3:uid="{D725A5C3-5248-4BC6-8D41-E955C7F5E20E}" name="_x000a_Juin 2019 à juin 2020_x000a_Variation en pourcentage, avant la pandémie vs pendant la pandémie" dataDxfId="267" dataCellStyle="Percent"/>
    <tableColumn id="33" xr3:uid="{6BEC0F42-F240-44EA-B8E5-53C1B203B15F}" name="_x000a_Juillet 2019 à juillet 2020_x000a_Variation en pourcentage, avant la pandémie vs pendant la pandémie" dataDxfId="266" dataCellStyle="Percent"/>
    <tableColumn id="34" xr3:uid="{7C44FD3D-C6AE-4B92-87A9-8D4FD96AA680}" name="_x000a_Août 2019 à août 2020_x000a_Variation en pourcentage, avant la pandémie vs pendant la pandémie" dataDxfId="265" dataCellStyle="Percent"/>
    <tableColumn id="35" xr3:uid="{CDE4838E-DED1-430D-9ABF-021690A0DA80}" name="_x000a_Septembre 2019 à septembre 2020_x000a_Variation en pourcentage, avant la pandémie vs pendant la pandémie" dataDxfId="264" dataCellStyle="Percent"/>
    <tableColumn id="36" xr3:uid="{08AA35C0-5A32-485B-B883-FA249A2A8A57}" name="_x000a_Octobre 2019 à octobre 2020_x000a_Variation en pourcentage, avant la pandémie vs pendant la pandémie"/>
    <tableColumn id="37" xr3:uid="{CABC7908-28F4-487A-A596-B383A5B07FA1}" name="_x000a_Novembre 2019 à novembre 2020_x000a_Variation en pourcentage, avant la pandémie vs pendant la pandémie" dataDxfId="263" dataCellStyle="Percent"/>
    <tableColumn id="38" xr3:uid="{5D8E2804-B09E-4DE6-9DA7-745A2B85B4D1}" name="_x000a_Décembre 2019 à décembre 2020_x000a_Variation en pourcentage, avant la pandémie vs pendant la pandémie"/>
    <tableColumn id="39" xr3:uid="{C189ADFC-7330-4B92-A0C8-B6C3296E0D76}" name="_x000a_Janvier 2019 à janvier 2021_x000a_Variation en pourcentage, avant la pandémie vs pendant la pandémie" dataDxfId="262" dataCellStyle="Comma"/>
    <tableColumn id="40" xr3:uid="{95173924-B3A1-4F3A-BC39-DD9E226D8365}" name="_x000a_Février 2019 à février 2021_x000a_Variation en pourcentage, avant la pandémie vs pendant la pandémie" dataDxfId="261" dataCellStyle="Comma"/>
    <tableColumn id="41" xr3:uid="{581554B6-D28A-4CBB-BE6C-1E7DEE4068F5}" name="_x000a_Mars 2019 à mars 2021_x000a_Variation en pourcentage, avant la pandémie vs pendant la pandémie" dataDxfId="260" dataCellStyle="Comma"/>
  </tableColumns>
  <tableStyleInfo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C6985818-163D-44BA-93F3-F8589C21F72D}" name="Table55" displayName="Table55" ref="A92:AO97" totalsRowShown="0" headerRowDxfId="259" headerRowBorderDxfId="258" tableBorderDxfId="257" totalsRowBorderDxfId="256" headerRowCellStyle="Header_row">
  <autoFilter ref="A92:AO97" xr:uid="{C6985818-163D-44BA-93F3-F8589C21F72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autoFilter>
  <tableColumns count="41">
    <tableColumn id="1" xr3:uid="{6D93F10E-9CD0-40BA-822E-3C5BE88A35F4}" name="Groupe de services des médecins de famille" dataDxfId="255"/>
    <tableColumn id="2" xr3:uid="{B4626684-C22A-44DD-BEBF-E04349D0F6AF}" name="_x000d__x000a__x000a_Janvier 2019_x000a_Nombre de services, avant la pandémie" dataDxfId="254"/>
    <tableColumn id="3" xr3:uid="{D00C16D2-56EC-400C-85CA-56BEE98B4DB1}" name="_x000d__x000a__x000a_Février 2019_x000a_Nombre de services, avant la pandémie" dataDxfId="253"/>
    <tableColumn id="4" xr3:uid="{4E89FEBD-E0FA-47A9-92CD-9455480DAAE3}" name="_x000d__x000a__x000a_Mars 2019_x000a_Nombre de services, avant la pandémie" dataDxfId="252" dataCellStyle="Comma"/>
    <tableColumn id="5" xr3:uid="{CC257164-DDF3-43E6-9C2C-73C2A60DF69B}" name="_x000d__x000a__x000a_Avril 2019 _x000a_Nombre de services, avant la pandémie" dataDxfId="251" dataCellStyle="Comma"/>
    <tableColumn id="6" xr3:uid="{061A6B55-7A5E-451D-B6C1-D34F1869D3E0}" name="_x000d__x000a__x000a_Mai 2019 _x000a_Nombre de services, avant la pandémie" dataDxfId="250" dataCellStyle="Comma"/>
    <tableColumn id="7" xr3:uid="{D8865CAC-84BF-474F-A6C7-87A1EA72DA99}" name="_x000d__x000a__x000a_Juin 2019_x000a_Nombre de services, avant la pandémie" dataDxfId="249" dataCellStyle="Comma"/>
    <tableColumn id="8" xr3:uid="{1E242819-51E8-4DCD-86CA-DC5B6C6CFBF3}" name="_x000d__x000a__x000a_Juillet 2019_x000a_Nombre de services, avant la pandémie" dataDxfId="248" dataCellStyle="Comma"/>
    <tableColumn id="9" xr3:uid="{965B64E2-6519-42C7-9AC5-143B45773384}" name="_x000d__x000a__x000a_Août 2019_x000a_Nombre de services, avant la pandémie" dataDxfId="247" dataCellStyle="Comma"/>
    <tableColumn id="10" xr3:uid="{5A389F79-5513-40AF-B321-ED50EA5C15BE}" name="_x000d__x000a__x000a_Septembre 2019_x000a_Nombre de services, avant la pandémie" dataDxfId="246" dataCellStyle="Comma"/>
    <tableColumn id="11" xr3:uid="{FFB2EAC0-1DEE-4C41-AB56-1DD976DDDAC8}" name="_x000d__x000a__x000a_Octobre 2019_x000a_Nombre de services, avant la pandémie" dataDxfId="245" dataCellStyle="Comma"/>
    <tableColumn id="12" xr3:uid="{8B6B3ADB-AB6E-4B0B-A550-B03F18C718A9}" name="_x000d__x000a__x000a_Novembre 2019_x000a_Nombre de services, avant la pandémie" dataDxfId="244" dataCellStyle="Comma"/>
    <tableColumn id="13" xr3:uid="{9923E6A4-8E71-4D46-9AD1-C95BD9B126BD}" name="_x000d__x000a__x000a_Décembre 2019_x000a_Nombre de services, avant la pandémie" dataDxfId="243" dataCellStyle="Comma"/>
    <tableColumn id="14" xr3:uid="{A2125595-7C78-4F1D-8C19-5A4515720E4F}" name="Janvier à _x000a_décembre 2019 (moyenne mensuelle)_x000a_Nombre de services, avant la pandémie" dataDxfId="242" dataCellStyle="Comma"/>
    <tableColumn id="15" xr3:uid="{2D135BF5-36D8-45C7-A006-CC0E59402C56}" name="_x000d__x000a__x000a_Mars 2020_x000a_Nombre de services, pendant la pandémie" dataDxfId="241" dataCellStyle="Comma"/>
    <tableColumn id="16" xr3:uid="{CEDB9501-66B8-463B-A29E-186D48A44892}" name="_x000d__x000a__x000a_Avril 2020_x000a_Nombre de services, pendant la pandémie" dataDxfId="240" dataCellStyle="Comma"/>
    <tableColumn id="17" xr3:uid="{92339E8A-445B-4390-9B2E-D44BA0C49246}" name="_x000d__x000a__x000a_Mai 2020_x000a_Nombre de services, pendant la pandémie" dataDxfId="239" dataCellStyle="Comma"/>
    <tableColumn id="18" xr3:uid="{0F5AC8A0-65CC-47C9-B011-F4293E8E7E6C}" name="_x000d__x000a__x000a_Juin 2020_x000a_Nombre de services, pendant la pandémie" dataDxfId="238" dataCellStyle="Comma"/>
    <tableColumn id="19" xr3:uid="{AA268C9C-B033-4175-8B01-4D52A3886698}" name="_x000d__x000a__x000a_Juillet 2020_x000a_Nombre de services, pendant la pandémie" dataDxfId="237" dataCellStyle="Comma"/>
    <tableColumn id="20" xr3:uid="{3B884734-7212-4A8C-9839-E1D1C8DFF6A7}" name="_x000d__x000a__x000a_Août 2020 _x000a_Nombre de services, pendant la pandémie" dataDxfId="236" dataCellStyle="Comma"/>
    <tableColumn id="21" xr3:uid="{7587A4F6-28B5-4971-81FD-EF5845D79C40}" name="_x000d__x000a__x000a_Septembre 2020_x000a_Nombre de services, pendant la pandémie" dataDxfId="235" dataCellStyle="Comma"/>
    <tableColumn id="22" xr3:uid="{33828BF1-8EF8-452A-842E-0B947C321749}" name="_x000d__x000a__x000a_Octobre 2020_x000a_Nombre de services, pendant la pandémie" dataDxfId="234" dataCellStyle="Comma"/>
    <tableColumn id="23" xr3:uid="{36F83C14-2FA9-4F13-B91F-2CFDB959C1AF}" name="_x000d__x000a__x000a_Novembre 2020_x000a_Nombre de services, pendant la pandémie" dataDxfId="233" dataCellStyle="Comma"/>
    <tableColumn id="24" xr3:uid="{83081758-EE8C-47E5-8613-B3B0371BAE57}" name="_x000d__x000a__x000a_Décembre 2020_x000a_Nombre de services, pendant la pandémie" dataDxfId="232" dataCellStyle="Comma"/>
    <tableColumn id="25" xr3:uid="{7678D12A-3593-42CB-B368-F9999285E11B}" name="_x000d__x000a__x000a_Janvier 2021_x000a_Nombre de services, pendant la pandémie" dataDxfId="231" dataCellStyle="Comma"/>
    <tableColumn id="26" xr3:uid="{214F0831-55B6-48BB-8C1B-1388A838D4BF}" name="_x000d__x000a__x000a_Février 2021_x000a_Nombre de services, pendant la pandémie" dataDxfId="230" dataCellStyle="Comma"/>
    <tableColumn id="27" xr3:uid="{392754CA-6C46-476F-8D3D-CCDADC68107B}" name="_x000d__x000a__x000a_Mars 2021_x000a_Nombre de services, pendant la pandémie" dataDxfId="229" dataCellStyle="Comma"/>
    <tableColumn id="28" xr3:uid="{347EFA52-049F-4F48-B072-2459640FAFEF}" name="_x000d__x000a_Mars 2020 à mars 2021 (moyenne mensuelle)_x000a_Nombre de services, pendant la pandémie" dataDxfId="228" dataCellStyle="Percent"/>
    <tableColumn id="29" xr3:uid="{B187FF9F-A454-4A5D-94BF-158292CFFB48}" name="_x000a_Mars 2019 à mars 2020_x000a_Variation en pourcentage, avant la pandémie vs pendant la pandémie"/>
    <tableColumn id="30" xr3:uid="{071A3A10-6ABB-4305-82D5-7A15F8BA16FC}" name="_x000a_Avril 2019 à avril 2020_x000a_Variation en pourcentage, avant la pandémie vs pendant la pandémie" dataDxfId="227" dataCellStyle="Percent"/>
    <tableColumn id="31" xr3:uid="{0252D7F3-8299-486D-A6A7-EFF092504727}" name="_x000a_Mai 2019 à mai 2020_x000a_Variation en pourcentage, avant la pandémie vs pendant la pandémie" dataDxfId="226" dataCellStyle="Percent"/>
    <tableColumn id="32" xr3:uid="{C140B271-476A-4F0D-BB7A-D5080A9E3565}" name="_x000a_Juin 2019 à juin 2020_x000a_Variation en pourcentage, avant la pandémie vs pendant la pandémie" dataDxfId="225" dataCellStyle="Percent"/>
    <tableColumn id="33" xr3:uid="{D29CBE48-AE8F-418B-8207-9B58D537A150}" name="_x000a_Juillet 2019 à juillet 2020_x000a_Variation en pourcentage, avant la pandémie vs pendant la pandémie" dataDxfId="224" dataCellStyle="Percent"/>
    <tableColumn id="34" xr3:uid="{1FA10DE6-E8B6-411B-B9B2-588F8D479777}" name="_x000a_Août 2019 à août 2020_x000a_Variation en pourcentage, avant la pandémie vs pendant la pandémie"/>
    <tableColumn id="35" xr3:uid="{E27F5F96-BB54-47A3-A973-37A4BC4D658B}" name="_x000a_Septembre 2019 à septembre 2020_x000a_Variation en pourcentage, avant la pandémie vs pendant la pandémie" dataDxfId="223" dataCellStyle="Percent"/>
    <tableColumn id="36" xr3:uid="{73DB2A90-2FB4-412F-9132-3CEC9611F064}" name="_x000a_Octobre 2019 à octobre 2020_x000a_Variation en pourcentage, avant la pandémie vs pendant la pandémie"/>
    <tableColumn id="37" xr3:uid="{51DBD6F4-D8E6-4ABF-9A2E-DE30A25CCD2F}" name="_x000a_Novembre 2019 à novembre 2020_x000a_Variation en pourcentage, avant la pandémie vs pendant la pandémie" dataDxfId="222" dataCellStyle="Percent"/>
    <tableColumn id="38" xr3:uid="{3E0C36A9-CEE9-4F1C-9C6B-25083A4AC263}" name="_x000a_Décembre 2019 à décembre 2020_x000a_Variation en pourcentage, avant la pandémie vs pendant la pandémie" dataDxfId="221" dataCellStyle="Percent"/>
    <tableColumn id="39" xr3:uid="{25E76AB3-7C05-4AD4-BFF9-2A7EC5D4C96A}" name="_x000a_Janvier 2019 à janvier 2021_x000a_Variation en pourcentage, avant la pandémie vs pendant la pandémie" dataDxfId="220" dataCellStyle="Comma"/>
    <tableColumn id="40" xr3:uid="{748DE68C-706B-4D6D-AA93-DA09DFB655A2}" name="_x000a_Février 2019 à février 2021_x000a_Variation en pourcentage, avant la pandémie vs pendant la pandémie" dataDxfId="219" dataCellStyle="Comma"/>
    <tableColumn id="41" xr3:uid="{0F98909B-758C-4281-AE4B-A92BB114D19E}" name="_x000a_Mars 2019 à mars 2021_x000a_Variation en pourcentage, avant la pandémie vs pendant la pandémie" dataDxfId="218" dataCellStyle="Comma"/>
  </tableColumns>
  <tableStyleInfo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4EFFDDE3-70A0-4787-BBFE-D7CB25068858}" name="Table56" displayName="Table56" ref="A113:AO118" totalsRowShown="0" headerRowDxfId="217" headerRowBorderDxfId="216" tableBorderDxfId="215" totalsRowBorderDxfId="214" headerRowCellStyle="Header_row">
  <autoFilter ref="A113:AO118" xr:uid="{4EFFDDE3-70A0-4787-BBFE-D7CB2506885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autoFilter>
  <tableColumns count="41">
    <tableColumn id="1" xr3:uid="{DB2A2D66-7D18-4D30-8825-D3D804A33A7F}" name="Groupe de services des médecins de famille" dataDxfId="213"/>
    <tableColumn id="2" xr3:uid="{6CFC0567-E057-4F53-BBCD-6E67CDEDB6EA}" name="_x000d__x000a__x000a_Janvier 2019_x000a_Nombre de services, avant la pandémie" dataDxfId="212"/>
    <tableColumn id="3" xr3:uid="{C4074BFD-52B0-41E1-9D34-8B45563959A0}" name="_x000d__x000a__x000a_Février 2019_x000a_Nombre de services, avant la pandémie" dataDxfId="211"/>
    <tableColumn id="4" xr3:uid="{44CC1FA6-0FE8-4A2C-A689-B4958EBA581C}" name="_x000d__x000a__x000a_Mars 2019_x000a_Nombre de services, avant la pandémie" dataDxfId="210" dataCellStyle="Comma"/>
    <tableColumn id="5" xr3:uid="{07F351E4-E4ED-409A-816A-90AF852D13C5}" name="_x000d__x000a__x000a_Avril 2019 _x000a_Nombre de services, avant la pandémie" dataDxfId="209" dataCellStyle="Comma"/>
    <tableColumn id="6" xr3:uid="{919DCD1B-E235-4692-86F2-1177106A1FB8}" name="_x000d__x000a__x000a_Mai 2019 _x000a_Nombre de services, avant la pandémie" dataDxfId="208" dataCellStyle="Comma"/>
    <tableColumn id="7" xr3:uid="{E68F6091-71CE-469A-8137-9CB6A7C45C31}" name="_x000d__x000a__x000a_Juin 2019_x000a_Nombre de services, avant la pandémie" dataDxfId="207" dataCellStyle="Comma"/>
    <tableColumn id="8" xr3:uid="{D89DC526-85E4-4976-91DE-C26DDD057997}" name="_x000d__x000a__x000a_Juillet 2019_x000a_Nombre de services, avant la pandémie" dataDxfId="206" dataCellStyle="Comma"/>
    <tableColumn id="9" xr3:uid="{DED824D0-C614-4958-BC9D-9E5B82669998}" name="_x000d__x000a__x000a_Août 2019_x000a_Nombre de services, avant la pandémie" dataDxfId="205" dataCellStyle="Comma"/>
    <tableColumn id="10" xr3:uid="{806D5F90-2E23-4D12-9117-B16DBBD99B1B}" name="_x000d__x000a__x000a_Septembre 2019_x000a_Nombre de services, avant la pandémie" dataDxfId="204" dataCellStyle="Comma"/>
    <tableColumn id="11" xr3:uid="{105CE59D-3B84-49CC-BF2A-305FFC4DF8BC}" name="_x000d__x000a__x000a_Octobre 2019_x000a_Nombre de services, avant la pandémie" dataDxfId="203" dataCellStyle="Comma"/>
    <tableColumn id="12" xr3:uid="{789831E6-5494-4BE0-8D8C-FD5D200DAD78}" name="_x000d__x000a__x000a_Novembre 2019_x000a_Nombre de services, avant la pandémie" dataDxfId="202" dataCellStyle="Comma"/>
    <tableColumn id="13" xr3:uid="{4E15AC8A-CEBE-4DE3-919C-B84B45A095D5}" name="_x000d__x000a__x000a_Décembre 2019_x000a_Nombre de services, avant la pandémie" dataDxfId="201" dataCellStyle="Comma"/>
    <tableColumn id="14" xr3:uid="{EF3772F7-6012-411C-B9C4-65ABF9D42697}" name="Janvier à _x000a_décembre 2019 (moyenne mensuelle)_x000a_Nombre de services, avant la pandémie" dataDxfId="200" dataCellStyle="Comma"/>
    <tableColumn id="15" xr3:uid="{C00E0ACD-5A14-468B-90F6-645B1508F0B4}" name="_x000d__x000a__x000a_Mars 2020_x000a_Nombre de services, pendant la pandémie" dataDxfId="199" dataCellStyle="Comma"/>
    <tableColumn id="16" xr3:uid="{E97E0104-7B15-413A-8127-AA5A5A186DAD}" name="_x000d__x000a__x000a_Avril 2020_x000a_Nombre de services, pendant la pandémie" dataDxfId="198" dataCellStyle="Comma"/>
    <tableColumn id="17" xr3:uid="{F6CF9645-12CD-42E7-AEC3-F90099E0968C}" name="_x000d__x000a__x000a_Mai 2020_x000a_Nombre de services, pendant la pandémie" dataDxfId="197" dataCellStyle="Comma"/>
    <tableColumn id="18" xr3:uid="{77710B4D-75DC-4437-9D13-2B0518CDF862}" name="_x000d__x000a__x000a_Juin 2020_x000a_Nombre de services, pendant la pandémie" dataDxfId="196" dataCellStyle="Comma"/>
    <tableColumn id="19" xr3:uid="{C8675C1A-A0FE-4B9A-89E6-9AE06F67885D}" name="_x000d__x000a__x000a_Juillet 2020_x000a_Nombre de services, pendant la pandémie" dataDxfId="195" dataCellStyle="Comma"/>
    <tableColumn id="20" xr3:uid="{0CB06495-6187-46A3-82D4-BCC8F95654F0}" name="_x000d__x000a__x000a_Août 2020 _x000a_Nombre de services, pendant la pandémie" dataDxfId="194" dataCellStyle="Comma"/>
    <tableColumn id="21" xr3:uid="{E5A5EF74-1851-497B-A4A9-95B778CAFF12}" name="_x000d__x000a__x000a_Septembre 2020_x000a_Nombre de services, pendant la pandémie" dataDxfId="193" dataCellStyle="Comma"/>
    <tableColumn id="22" xr3:uid="{C8DDE113-89DB-4CEE-827F-CB8E1D53F09D}" name="_x000d__x000a__x000a_Octobre 2020_x000a_Nombre de services, pendant la pandémie" dataDxfId="192" dataCellStyle="Comma"/>
    <tableColumn id="23" xr3:uid="{017F92F2-C345-413D-A76F-3C2FDDCE418F}" name="_x000d__x000a__x000a_Novembre 2020_x000a_Nombre de services, pendant la pandémie" dataDxfId="191" dataCellStyle="Comma"/>
    <tableColumn id="24" xr3:uid="{190D6C6A-D931-429E-B0FE-35DCECAA6C28}" name="_x000d__x000a__x000a_Décembre 2020_x000a_Nombre de services, pendant la pandémie" dataDxfId="190" dataCellStyle="Comma"/>
    <tableColumn id="25" xr3:uid="{A5EA5166-0717-4E5F-A231-E85D18629418}" name="_x000d__x000a__x000a_Janvier 2021_x000a_Nombre de services, pendant la pandémie" dataDxfId="189" dataCellStyle="Comma"/>
    <tableColumn id="26" xr3:uid="{0645C398-FAA0-470B-B73A-646A57986A37}" name="_x000d__x000a__x000a_Février 2021_x000a_Nombre de services, pendant la pandémie" dataDxfId="188" dataCellStyle="Comma"/>
    <tableColumn id="27" xr3:uid="{30406DA3-6019-4DAC-8E62-BFBB66E6D16D}" name="_x000d__x000a__x000a_Mars 2021_x000a_Nombre de services, pendant la pandémie" dataDxfId="187" dataCellStyle="Comma"/>
    <tableColumn id="28" xr3:uid="{F12ACB8F-E646-47AC-A4F5-12CA5B23F10A}" name="_x000d__x000a_Mars 2020 à mars 2021 (moyenne mensuelle)_x000a_Nombre de services, pendant la pandémie" dataDxfId="186" dataCellStyle="Percent"/>
    <tableColumn id="29" xr3:uid="{E0D23FDF-8D43-45A3-AE03-30552722DD86}" name="_x000a_Mars 2019 à mars 2020_x000a_Variation en pourcentage, avant la pandémie vs pendant la pandémie"/>
    <tableColumn id="30" xr3:uid="{061A34E2-4162-4258-91CD-DD01B4715CAB}" name="_x000a_Avril 2019 à avril 2020_x000a_Variation en pourcentage, avant la pandémie vs pendant la pandémie" dataDxfId="185" dataCellStyle="Percent"/>
    <tableColumn id="31" xr3:uid="{D67215D4-33FB-45EA-8F61-B4F6551AB0BC}" name="_x000a_Mai 2019 à mai 2020_x000a_Variation en pourcentage, avant la pandémie vs pendant la pandémie" dataDxfId="184" dataCellStyle="Percent"/>
    <tableColumn id="32" xr3:uid="{44639EF0-C851-40CE-9ED3-0AD70A803D43}" name="_x000a_Juin 2019 à juin 2020_x000a_Variation en pourcentage, avant la pandémie vs pendant la pandémie" dataDxfId="183" dataCellStyle="Percent"/>
    <tableColumn id="33" xr3:uid="{51388E83-D38D-4095-88C7-465549207355}" name="_x000a_Juillet 2019 à juillet 2020_x000a_Variation en pourcentage, avant la pandémie vs pendant la pandémie" dataDxfId="182" dataCellStyle="Percent"/>
    <tableColumn id="34" xr3:uid="{22A41F84-A6F4-40DE-A1A6-6FEDA02FE919}" name="_x000a_Août 2019 à août 2020_x000a_Variation en pourcentage, avant la pandémie vs pendant la pandémie" dataDxfId="181" dataCellStyle="Percent"/>
    <tableColumn id="35" xr3:uid="{ACC71DBC-F57C-4B5E-8ABE-ECEF7FB1C3FA}" name="_x000a_Septembre 2019 à septembre 2020_x000a_Variation en pourcentage, avant la pandémie vs pendant la pandémie" dataDxfId="180" dataCellStyle="Percent"/>
    <tableColumn id="36" xr3:uid="{4419E208-62AF-4B45-A0A7-285D32AEEE43}" name="_x000a_Octobre 2019 à octobre 2020_x000a_Variation en pourcentage, avant la pandémie vs pendant la pandémie"/>
    <tableColumn id="37" xr3:uid="{1D8F5276-4260-4E6B-9BE9-D0E9601AAD27}" name="_x000a_Novembre 2019 à novembre 2020_x000a_Variation en pourcentage, avant la pandémie vs pendant la pandémie" dataDxfId="179" dataCellStyle="Percent"/>
    <tableColumn id="38" xr3:uid="{D21A2A48-120C-4431-BC39-CDA4F88472BC}" name="_x000a_Décembre 2019 à décembre 2020_x000a_Variation en pourcentage, avant la pandémie vs pendant la pandémie"/>
    <tableColumn id="39" xr3:uid="{AA1A941F-8497-4F5D-AD5E-FD3B2A853CE5}" name="_x000a_Janvier 2019 à janvier 2021_x000a_Variation en pourcentage, avant la pandémie vs pendant la pandémie" dataDxfId="178" dataCellStyle="Comma"/>
    <tableColumn id="40" xr3:uid="{5D9B63E2-6E2C-4BA1-A5AC-63A130073F19}" name="_x000a_Février 2019 à février 2021_x000a_Variation en pourcentage, avant la pandémie vs pendant la pandémie" dataDxfId="177" dataCellStyle="Comma"/>
    <tableColumn id="41" xr3:uid="{0EEF93D7-AF1D-4FDE-9F16-CFDE6F6036B6}" name="_x000a_Mars 2019 à mars 2021_x000a_Variation en pourcentage, avant la pandémie vs pendant la pandémie" dataDxfId="176" dataCellStyle="Comma"/>
  </tableColumns>
  <tableStyleInfo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7C3CB585-FF99-482C-976E-989C36B4884B}" name="Table57" displayName="Table57" ref="A134:AO139" totalsRowShown="0" headerRowDxfId="175" headerRowBorderDxfId="174" tableBorderDxfId="173" totalsRowBorderDxfId="172" headerRowCellStyle="Header_row">
  <autoFilter ref="A134:AO139" xr:uid="{7C3CB585-FF99-482C-976E-989C36B4884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autoFilter>
  <tableColumns count="41">
    <tableColumn id="1" xr3:uid="{C4B8EDE4-2887-4D2F-AE14-183CCBEA2E3E}" name="Groupe de services des médecins de famille" dataDxfId="171"/>
    <tableColumn id="2" xr3:uid="{D7E77A3D-3E14-47D0-946E-DB399FC84577}" name="_x000d__x000a__x000a_Janvier 2019_x000a_Nombre de services, avant la pandémie" dataDxfId="170"/>
    <tableColumn id="3" xr3:uid="{FBD207CB-B4C5-49B9-80B8-EA15293A850B}" name="_x000d__x000a__x000a_Février 2019_x000a_Nombre de services, avant la pandémie" dataDxfId="169"/>
    <tableColumn id="4" xr3:uid="{8CF6B79C-E098-4B3E-A3CF-D499BB4150A1}" name="_x000d__x000a__x000a_Mars 2019_x000a_Nombre de services, avant la pandémie" dataDxfId="168" dataCellStyle="Comma"/>
    <tableColumn id="5" xr3:uid="{772FA719-688D-4770-8AE6-7D267D8A1092}" name="_x000d__x000a__x000a_Avril 2019 _x000a_Nombre de services, avant la pandémie" dataDxfId="167" dataCellStyle="Comma"/>
    <tableColumn id="6" xr3:uid="{E84D15AE-078C-4D10-A60D-F86C78A72D9C}" name="_x000d__x000a__x000a_Mai 2019 _x000a_Nombre de services, avant la pandémie" dataDxfId="166" dataCellStyle="Comma"/>
    <tableColumn id="7" xr3:uid="{14FFC702-4D33-4AF2-82C9-518BF22484AC}" name="_x000d__x000a__x000a_Juin 2019_x000a_Nombre de services, avant la pandémie" dataDxfId="165" dataCellStyle="Comma"/>
    <tableColumn id="8" xr3:uid="{9E0D203F-567C-4951-BA68-7498ECCB8CD3}" name="_x000d__x000a__x000a_Juillet 2019_x000a_Nombre de services, avant la pandémie" dataDxfId="164" dataCellStyle="Comma"/>
    <tableColumn id="9" xr3:uid="{0907F5DE-A6FC-49C2-8644-0D2537273259}" name="_x000d__x000a__x000a_Août 2019_x000a_Nombre de services, avant la pandémie" dataDxfId="163" dataCellStyle="Comma"/>
    <tableColumn id="10" xr3:uid="{6AAA0F7A-F999-40EB-824E-2E3EE237BD11}" name="_x000d__x000a__x000a_Septembre 2019_x000a_Nombre de services, avant la pandémie" dataDxfId="162" dataCellStyle="Comma"/>
    <tableColumn id="11" xr3:uid="{F3BB97EB-5D0B-4074-92F1-30C143C45A9B}" name="_x000d__x000a__x000a_Octobre 2019_x000a_Nombre de services, avant la pandémie" dataDxfId="161" dataCellStyle="Comma"/>
    <tableColumn id="12" xr3:uid="{6DAF283D-24C3-4C19-B8D6-859B6DBA1DD9}" name="_x000d__x000a__x000a_Novembre 2019_x000a_Nombre de services, avant la pandémie" dataDxfId="160" dataCellStyle="Comma"/>
    <tableColumn id="13" xr3:uid="{F36461C1-D0A4-483F-BFF9-44FC6C1D26A5}" name="_x000d__x000a__x000a_Décembre 2019_x000a_Nombre de services, avant la pandémie" dataDxfId="159" dataCellStyle="Comma"/>
    <tableColumn id="14" xr3:uid="{8A3407A8-1EE8-4ED9-B8A3-685187FD21E3}" name="Janvier à _x000a_décembre 2019 (moyenne mensuelle)_x000a_Nombre de services, avant la pandémie" dataDxfId="158" dataCellStyle="Comma"/>
    <tableColumn id="15" xr3:uid="{AF080E98-C154-4C2C-BCAD-91D3A8775130}" name="_x000d__x000a__x000a_Mars 2020_x000a_Nombre de services, pendant la pandémie" dataDxfId="157" dataCellStyle="Comma"/>
    <tableColumn id="16" xr3:uid="{FFF1B50C-FE70-48F4-8AF8-00D1DB37C254}" name="_x000d__x000a__x000a_Avril 2020_x000a_Nombre de services, pendant la pandémie" dataDxfId="156" dataCellStyle="Comma"/>
    <tableColumn id="17" xr3:uid="{76962CE2-78A5-4F22-9EC2-156B4A4F939E}" name="_x000d__x000a__x000a_Mai 2020_x000a_Nombre de services, pendant la pandémie" dataDxfId="155" dataCellStyle="Comma"/>
    <tableColumn id="18" xr3:uid="{631B0E63-2AAE-469D-88AC-C35ECC621853}" name="_x000d__x000a__x000a_Juin 2020_x000a_Nombre de services, pendant la pandémie" dataDxfId="154" dataCellStyle="Comma"/>
    <tableColumn id="19" xr3:uid="{1B37307B-60A2-43E6-8792-532ADE45B5AF}" name="_x000d__x000a__x000a_Juillet 2020_x000a_Nombre de services, pendant la pandémie" dataDxfId="153" dataCellStyle="Comma"/>
    <tableColumn id="20" xr3:uid="{3E305169-0F01-4C14-992A-005A0E7522BE}" name="_x000d__x000a__x000a_Août 2020 _x000a_Nombre de services, pendant la pandémie" dataDxfId="152" dataCellStyle="Comma"/>
    <tableColumn id="21" xr3:uid="{ED925493-D3E6-4713-8146-1B02FEC669E4}" name="_x000d__x000a__x000a_Septembre 2020_x000a_Nombre de services, pendant la pandémie" dataDxfId="151" dataCellStyle="Comma"/>
    <tableColumn id="22" xr3:uid="{27214B71-5BFE-42E8-9E1E-61BCB49757CF}" name="_x000d__x000a__x000a_Octobre 2020_x000a_Nombre de services, pendant la pandémie" dataDxfId="150" dataCellStyle="Comma"/>
    <tableColumn id="23" xr3:uid="{997A94B6-5309-44A9-B8F4-9AF22BF9A860}" name="_x000d__x000a__x000a_Novembre 2020_x000a_Nombre de services, pendant la pandémie" dataDxfId="149" dataCellStyle="Comma"/>
    <tableColumn id="24" xr3:uid="{00396ABA-EE2F-439E-840B-FA03136595D0}" name="_x000d__x000a__x000a_Décembre 2020_x000a_Nombre de services, pendant la pandémie" dataDxfId="148" dataCellStyle="Comma"/>
    <tableColumn id="25" xr3:uid="{D2EA45B7-975E-4E5D-88DA-8F4652769090}" name="_x000d__x000a__x000a_Janvier 2021_x000a_Nombre de services, pendant la pandémie" dataDxfId="147" dataCellStyle="Comma"/>
    <tableColumn id="26" xr3:uid="{5B3D45EB-B4F2-4BFE-B26E-1A49557B385C}" name="_x000d__x000a__x000a_Février 2021_x000a_Nombre de services, pendant la pandémie" dataDxfId="146" dataCellStyle="Comma"/>
    <tableColumn id="27" xr3:uid="{2A16BAE1-22DC-4672-99AB-85F050F4063F}" name="_x000d__x000a__x000a_Mars 2021_x000a_Nombre de services, pendant la pandémie" dataDxfId="145" dataCellStyle="Comma"/>
    <tableColumn id="28" xr3:uid="{8B341155-1C40-4425-969D-36EB2D7DEBE8}" name="_x000d__x000a_Mars 2020 à mars 2021 (moyenne mensuelle)_x000a_Nombre de services, pendant la pandémie" dataDxfId="144" dataCellStyle="Percent"/>
    <tableColumn id="29" xr3:uid="{A1E105C2-CBF3-471D-B10F-E89590A6CEDA}" name="_x000a_Mars 2019 à mars 2020_x000a_Variation en pourcentage, avant la pandémie vs pendant la pandémie"/>
    <tableColumn id="30" xr3:uid="{4C8AB19C-5CDD-49EC-87C5-E31685C29B51}" name="_x000a_Avril 2019 à avril 2020_x000a_Variation en pourcentage, avant la pandémie vs pendant la pandémie" dataDxfId="143" dataCellStyle="Percent"/>
    <tableColumn id="31" xr3:uid="{E633DBF0-E8A4-42AF-B253-0A8D9AD4B236}" name="_x000a_Mai 2019 à mai 2020_x000a_Variation en pourcentage, avant la pandémie vs pendant la pandémie" dataDxfId="142" dataCellStyle="Percent"/>
    <tableColumn id="32" xr3:uid="{E2E7A1B8-43C3-4064-AA9C-E00A911A3E84}" name="_x000a_Juin 2019 à juin 2020_x000a_Variation en pourcentage, avant la pandémie vs pendant la pandémie" dataDxfId="141" dataCellStyle="Percent"/>
    <tableColumn id="33" xr3:uid="{DECCCAE2-FAEA-4B4C-889F-F7DA17278091}" name="_x000a_Juillet 2019 à juillet 2020_x000a_Variation en pourcentage, avant la pandémie vs pendant la pandémie"/>
    <tableColumn id="34" xr3:uid="{3BBF18B1-A2A3-45B0-A142-001314E94F4C}" name="_x000a_Août 2019 à août 2020_x000a_Variation en pourcentage, avant la pandémie vs pendant la pandémie" dataDxfId="140" dataCellStyle="Percent"/>
    <tableColumn id="35" xr3:uid="{E677BD76-99E6-4B01-8CF9-F53FEEC7BC54}" name="_x000a_Septembre 2019 à septembre 2020_x000a_Variation en pourcentage, avant la pandémie vs pendant la pandémie" dataDxfId="139" dataCellStyle="Percent"/>
    <tableColumn id="36" xr3:uid="{B37D2815-49E0-4AE3-9EE4-D31F2BF806BF}" name="_x000a_Octobre 2019 à octobre 2020_x000a_Variation en pourcentage, avant la pandémie vs pendant la pandémie"/>
    <tableColumn id="37" xr3:uid="{549EC3B9-05FD-40C8-BCAF-DD97C2DCA02A}" name="_x000a_Novembre 2019 à novembre 2020_x000a_Variation en pourcentage, avant la pandémie vs pendant la pandémie" dataDxfId="138" dataCellStyle="Percent"/>
    <tableColumn id="38" xr3:uid="{6F930D6F-9F8B-432D-BB88-FABCEEB46D8F}" name="_x000a_Décembre 2019 à décembre 2020_x000a_Variation en pourcentage, avant la pandémie vs pendant la pandémie" dataDxfId="137" dataCellStyle="Percent"/>
    <tableColumn id="39" xr3:uid="{9621C16A-12E6-420C-9830-6CDEE0B98FE6}" name="_x000a_Janvier 2019 à janvier 2021_x000a_Variation en pourcentage, avant la pandémie vs pendant la pandémie" dataDxfId="136" dataCellStyle="Comma"/>
    <tableColumn id="40" xr3:uid="{AED81677-66C9-476D-9621-DFDBF9240779}" name="_x000a_Février 2019 à février 2021_x000a_Variation en pourcentage, avant la pandémie vs pendant la pandémie" dataDxfId="135" dataCellStyle="Comma"/>
    <tableColumn id="41" xr3:uid="{88513108-DF94-416B-B44D-4066ED0237C3}" name="_x000a_Mars 2019 à mars 2021_x000a_Variation en pourcentage, avant la pandémie vs pendant la pandémie" dataDxfId="134" dataCellStyle="Comma"/>
  </tableColumns>
  <tableStyleInfo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A0F86BBB-F676-4D01-A442-E5CEE104DEE0}" name="Table58" displayName="Table58" ref="A155:AO160" totalsRowShown="0" headerRowDxfId="133" headerRowBorderDxfId="132" tableBorderDxfId="131" totalsRowBorderDxfId="130" headerRowCellStyle="Header_row">
  <autoFilter ref="A155:AO160" xr:uid="{A0F86BBB-F676-4D01-A442-E5CEE104DEE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autoFilter>
  <tableColumns count="41">
    <tableColumn id="1" xr3:uid="{335C9700-EACF-4C03-954B-34668D556917}" name="Groupe de services des médecins de famille" dataDxfId="129"/>
    <tableColumn id="2" xr3:uid="{277041C5-FF32-43CC-AB26-3820F515D302}" name="_x000d__x000a__x000a_Janvier 2019_x000a_Nombre de services, avant la pandémie" dataDxfId="128"/>
    <tableColumn id="3" xr3:uid="{7A139D9B-1168-46D5-BA23-802CCC646848}" name="_x000d__x000a__x000a_Février 2019_x000a_Nombre de services, avant la pandémie" dataDxfId="127"/>
    <tableColumn id="4" xr3:uid="{2297ED3C-CAED-4EDC-92CD-E192BDF16152}" name="_x000d__x000a__x000a_Mars 2019_x000a_Nombre de services, avant la pandémie" dataDxfId="126" dataCellStyle="Comma"/>
    <tableColumn id="5" xr3:uid="{E985F98A-659F-42BE-93B5-654F3F7AF812}" name="_x000d__x000a__x000a_Avril 2019 _x000a_Nombre de services, avant la pandémie" dataDxfId="125" dataCellStyle="Comma"/>
    <tableColumn id="6" xr3:uid="{AC772513-0D4D-4FA6-9A0D-EA57BBA1CBA2}" name="_x000d__x000a__x000a_Mai 2019 _x000a_Nombre de services, avant la pandémie" dataDxfId="124" dataCellStyle="Comma"/>
    <tableColumn id="7" xr3:uid="{EB317FDB-DB74-4107-9B60-64DD3BDFBB14}" name="_x000d__x000a__x000a_Juin 2019_x000a_Nombre de services, avant la pandémie" dataDxfId="123" dataCellStyle="Comma"/>
    <tableColumn id="8" xr3:uid="{0286113D-B9A8-40C6-A063-8C0BCD20AEF2}" name="_x000d__x000a__x000a_Juillet 2019_x000a_Nombre de services, avant la pandémie" dataDxfId="122" dataCellStyle="Comma"/>
    <tableColumn id="9" xr3:uid="{5EF1ED18-4480-4458-97BD-5499293C9449}" name="_x000d__x000a__x000a_Août 2019_x000a_Nombre de services, avant la pandémie" dataDxfId="121" dataCellStyle="Comma"/>
    <tableColumn id="10" xr3:uid="{07679581-1C0A-4C33-B945-8C2E4DB6E72C}" name="_x000d__x000a__x000a_Septembre 2019_x000a_Nombre de services, avant la pandémie" dataDxfId="120" dataCellStyle="Comma"/>
    <tableColumn id="11" xr3:uid="{7188E75E-EE32-4891-BDE1-C316F6FD0A2F}" name="_x000d__x000a__x000a_Octobre 2019_x000a_Nombre de services, avant la pandémie" dataDxfId="119" dataCellStyle="Comma"/>
    <tableColumn id="12" xr3:uid="{8A30B614-3152-4082-8D3A-F97733A196EC}" name="_x000d__x000a__x000a_Novembre 2019_x000a_Nombre de services, avant la pandémie" dataDxfId="118" dataCellStyle="Comma"/>
    <tableColumn id="13" xr3:uid="{44468CA8-0EE0-4EA2-961D-A2C004ABE26E}" name="_x000d__x000a__x000a_Décembre 2019_x000a_Nombre de services, avant la pandémie" dataDxfId="117" dataCellStyle="Comma"/>
    <tableColumn id="14" xr3:uid="{D20CB6ED-9A20-49C5-80EF-01BB3FF4735B}" name="Janvier à _x000a_décembre 2019 (moyenne mensuelle)_x000a_Nombre de services, avant la pandémie" dataDxfId="116" dataCellStyle="Comma"/>
    <tableColumn id="15" xr3:uid="{85B0470E-387F-486D-B4EF-0586E9A4F323}" name="_x000d__x000a__x000a_Mars 2020_x000a_Nombre de services, pendant la pandémie" dataDxfId="115" dataCellStyle="Comma"/>
    <tableColumn id="16" xr3:uid="{D225CB14-BC24-41E3-949B-5118CA25838F}" name="_x000d__x000a__x000a_Avril 2020_x000a_Nombre de services, pendant la pandémie" dataDxfId="114" dataCellStyle="Comma"/>
    <tableColumn id="17" xr3:uid="{7ACB1881-E679-4631-A3D3-AC4E404E03D7}" name="_x000d__x000a__x000a_Mai 2020_x000a_Nombre de services, pendant la pandémie" dataDxfId="113" dataCellStyle="Comma"/>
    <tableColumn id="18" xr3:uid="{209497A3-30C2-4E27-8B78-B8E555F5549F}" name="_x000d__x000a__x000a_Juin 2020_x000a_Nombre de services, pendant la pandémie" dataDxfId="112" dataCellStyle="Comma"/>
    <tableColumn id="19" xr3:uid="{63F183B8-C2C4-41A3-8685-EDEF8C70E32A}" name="_x000d__x000a__x000a_Juillet 2020_x000a_Nombre de services, pendant la pandémie" dataDxfId="111" dataCellStyle="Comma"/>
    <tableColumn id="20" xr3:uid="{192B7528-CD5B-45BE-9151-2CE9F959D598}" name="_x000d__x000a__x000a_Août 2020 _x000a_Nombre de services, pendant la pandémie" dataDxfId="110" dataCellStyle="Comma"/>
    <tableColumn id="21" xr3:uid="{D037F0EC-F0C9-41C8-9552-F0C9F235F998}" name="_x000d__x000a__x000a_Septembre 2020_x000a_Nombre de services, pendant la pandémie" dataDxfId="109" dataCellStyle="Comma"/>
    <tableColumn id="22" xr3:uid="{E8D3760C-7CC8-4DCC-AE7C-B8059CD95386}" name="_x000d__x000a__x000a_Octobre 2020_x000a_Nombre de services, pendant la pandémie" dataDxfId="108" dataCellStyle="Comma"/>
    <tableColumn id="23" xr3:uid="{A8DA9E90-7335-4CF0-A488-0437B0D3842A}" name="_x000d__x000a__x000a_Novembre 2020_x000a_Nombre de services, pendant la pandémie" dataDxfId="107" dataCellStyle="Comma"/>
    <tableColumn id="24" xr3:uid="{BDABE5D9-6228-474A-A832-0A383D45BDAC}" name="_x000d__x000a__x000a_Décembre 2020_x000a_Nombre de services, pendant la pandémie" dataDxfId="106" dataCellStyle="Comma"/>
    <tableColumn id="25" xr3:uid="{35BFF391-BD4E-49D4-9361-A667985CD232}" name="_x000d__x000a__x000a_Janvier 2021_x000a_Nombre de services, pendant la pandémie" dataDxfId="105" dataCellStyle="Comma"/>
    <tableColumn id="26" xr3:uid="{D006933E-B5D0-4C94-A919-776493581BAC}" name="_x000d__x000a__x000a_Février 2021_x000a_Nombre de services, pendant la pandémie" dataDxfId="104" dataCellStyle="Comma"/>
    <tableColumn id="27" xr3:uid="{78109BF2-CA1C-43BF-917A-BBF6CA0C82D4}" name="_x000d__x000a__x000a_Mars 2021_x000a_Nombre de services, pendant la pandémie" dataDxfId="103" dataCellStyle="Comma"/>
    <tableColumn id="28" xr3:uid="{0C6021FD-AEA3-4BEB-B259-2A25047EBE1E}" name="_x000d__x000a_Mars 2020 à mars 2021 (moyenne mensuelle)_x000a_Nombre de services, pendant la pandémie" dataDxfId="102" dataCellStyle="Percent"/>
    <tableColumn id="29" xr3:uid="{32D06411-ED51-4BED-9885-E7020549D429}" name="_x000a_Mars 2019 à mars 2020_x000a_Variation en pourcentage, avant la pandémie vs pendant la pandémie" dataDxfId="101" dataCellStyle="Percent"/>
    <tableColumn id="30" xr3:uid="{3B03F7C9-56E3-4CF0-93B6-C896D2A4F053}" name="_x000a_Avril 2019 à avril 2020_x000a_Variation en pourcentage, avant la pandémie vs pendant la pandémie" dataDxfId="100" dataCellStyle="Percent"/>
    <tableColumn id="31" xr3:uid="{5CB36716-AE31-4590-BD9D-9ED65E8448E4}" name="_x000a_Mai 2019 à mai 2020_x000a_Variation en pourcentage, avant la pandémie vs pendant la pandémie" dataDxfId="99" dataCellStyle="Percent"/>
    <tableColumn id="32" xr3:uid="{5699FA37-62A9-4ABA-AEEB-475DB8E8072E}" name="_x000a_Juin 2019 à juin 2020_x000a_Variation en pourcentage, avant la pandémie vs pendant la pandémie" dataDxfId="98" dataCellStyle="Percent"/>
    <tableColumn id="33" xr3:uid="{F1E61B7F-136A-424B-A800-17CCF132536B}" name="_x000a_Juillet 2019 à juillet 2020_x000a_Variation en pourcentage, avant la pandémie vs pendant la pandémie" dataDxfId="97" dataCellStyle="Percent"/>
    <tableColumn id="34" xr3:uid="{F331F714-BE4E-4FB1-ACB8-C7CBAB17DAED}" name="_x000a_Août 2019 à août 2020_x000a_Variation en pourcentage, avant la pandémie vs pendant la pandémie"/>
    <tableColumn id="35" xr3:uid="{E08566BE-7767-4774-8AFF-C2776CA9F855}" name="_x000a_Septembre 2019 à septembre 2020_x000a_Variation en pourcentage, avant la pandémie vs pendant la pandémie" dataDxfId="96" dataCellStyle="Percent"/>
    <tableColumn id="36" xr3:uid="{2280BF0D-B3F0-43BD-B55C-08C59C275D40}" name="_x000a_Octobre 2019 à octobre 2020_x000a_Variation en pourcentage, avant la pandémie vs pendant la pandémie" dataDxfId="95" dataCellStyle="Percent"/>
    <tableColumn id="37" xr3:uid="{838CF9F6-2520-4384-B665-668423D5A4CD}" name="_x000a_Novembre 2019 à novembre 2020_x000a_Variation en pourcentage, avant la pandémie vs pendant la pandémie" dataDxfId="94" dataCellStyle="Percent"/>
    <tableColumn id="38" xr3:uid="{205BB874-363D-4119-AAA4-218EEC930CD6}" name="_x000a_Décembre 2019 à décembre 2020_x000a_Variation en pourcentage, avant la pandémie vs pendant la pandémie" dataDxfId="93" dataCellStyle="Percent"/>
    <tableColumn id="39" xr3:uid="{5920691C-4194-4E0D-98B5-4F689CB0EA0F}" name="_x000a_Janvier 2019 à janvier 2021_x000a_Variation en pourcentage, avant la pandémie vs pendant la pandémie" dataDxfId="92" dataCellStyle="Comma"/>
    <tableColumn id="40" xr3:uid="{41477FBD-BEEE-424D-8B12-74AA45D2AF08}" name="_x000a_Février 2019 à février 2021_x000a_Variation en pourcentage, avant la pandémie vs pendant la pandémie" dataDxfId="91" dataCellStyle="Comma"/>
    <tableColumn id="41" xr3:uid="{394DC929-0344-45BD-A129-9DC63773882E}" name="_x000a_Mars 2019 à mars 2021_x000a_Variation en pourcentage, avant la pandémie vs pendant la pandémie" dataDxfId="90" dataCellStyle="Comma"/>
  </tableColumns>
  <tableStyleInfo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390246B-DFB6-4E5F-9C8D-9FD5C3FB1F63}" name="Table59" displayName="Table59" ref="A176:AO181" totalsRowShown="0" headerRowDxfId="89" headerRowBorderDxfId="88" tableBorderDxfId="87" totalsRowBorderDxfId="86" headerRowCellStyle="Header_row">
  <autoFilter ref="A176:AO181" xr:uid="{0390246B-DFB6-4E5F-9C8D-9FD5C3FB1F6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autoFilter>
  <tableColumns count="41">
    <tableColumn id="1" xr3:uid="{AF2A6B9F-0E2F-438F-939B-B92D1A2096E1}" name="Groupe de services des médecins de famille" dataDxfId="85"/>
    <tableColumn id="2" xr3:uid="{834061C8-FB09-4209-AF1F-FBA13E8C9BEA}" name="_x000d__x000a__x000a_Janvier 2019_x000a_Nombre de services, avant la pandémie" dataDxfId="84"/>
    <tableColumn id="3" xr3:uid="{C548E549-6E08-4394-9916-21AAC6D70E16}" name="_x000d__x000a__x000a_Février 2019_x000a_Nombre de services, avant la pandémie" dataDxfId="83"/>
    <tableColumn id="4" xr3:uid="{04F7AE9D-FDA3-40D6-BC66-4A4C75463302}" name="_x000d__x000a__x000a_Mars 2019_x000a_Nombre de services, avant la pandémie" dataDxfId="82" dataCellStyle="Comma"/>
    <tableColumn id="5" xr3:uid="{857FF1A1-0691-47F2-B8C1-2A9A63D4A94D}" name="_x000d__x000a__x000a_Avril 2019 _x000a_Nombre de services, avant la pandémie" dataDxfId="81" dataCellStyle="Comma"/>
    <tableColumn id="6" xr3:uid="{B628AD3C-8C53-4BBF-BF6E-4A920CFB1DB4}" name="_x000d__x000a__x000a_Mai 2019 _x000a_Nombre de services, avant la pandémie" dataDxfId="80" dataCellStyle="Comma"/>
    <tableColumn id="7" xr3:uid="{A168FD40-C3FD-4781-BEDA-B2B30843D97E}" name="_x000d__x000a__x000a_Juin 2019_x000a_Nombre de services, avant la pandémie" dataDxfId="79" dataCellStyle="Comma"/>
    <tableColumn id="8" xr3:uid="{496C6DBE-37D8-4063-A2F9-7F72412F5B12}" name="_x000d__x000a__x000a_Juillet 2019_x000a_Nombre de services, avant la pandémie" dataDxfId="78" dataCellStyle="Comma"/>
    <tableColumn id="9" xr3:uid="{6EDDA91A-37C3-474E-B598-DF61E2C9EB6C}" name="_x000d__x000a__x000a_Août 2019_x000a_Nombre de services, avant la pandémie" dataDxfId="77" dataCellStyle="Comma"/>
    <tableColumn id="10" xr3:uid="{C1EDBEF6-3AB6-4E07-918E-78006DF86747}" name="_x000d__x000a__x000a_Septembre 2019_x000a_Nombre de services, avant la pandémie" dataDxfId="76" dataCellStyle="Comma"/>
    <tableColumn id="11" xr3:uid="{2F4E834F-B359-4B9D-86EA-2B879CA2631E}" name="_x000d__x000a__x000a_Octobre 2019_x000a_Nombre de services, avant la pandémie" dataDxfId="75" dataCellStyle="Comma"/>
    <tableColumn id="12" xr3:uid="{8FCCF54C-052D-4CC7-82DF-1C08053E7220}" name="_x000d__x000a__x000a_Novembre 2019_x000a_Nombre de services, avant la pandémie" dataDxfId="74" dataCellStyle="Comma"/>
    <tableColumn id="13" xr3:uid="{F42F96B9-9C58-4A1A-B7DE-F11052FA628D}" name="_x000d__x000a__x000a_Décembre 2019_x000a_Nombre de services, avant la pandémie" dataDxfId="73" dataCellStyle="Comma"/>
    <tableColumn id="14" xr3:uid="{E63C4717-1DE7-4736-8CB9-4C45DAFDFD44}" name="Janvier à _x000a_décembre 2019 (moyenne mensuelle)_x000a_Nombre de services, avant la pandémie" dataDxfId="72" dataCellStyle="Comma"/>
    <tableColumn id="15" xr3:uid="{FD8457A0-4566-4A35-99DB-5D60B94DF861}" name="_x000d__x000a__x000a_Mars 2020_x000a_Nombre de services, pendant la pandémie" dataDxfId="71" dataCellStyle="Comma"/>
    <tableColumn id="16" xr3:uid="{534F495E-4CB7-426C-949E-C1A072911FC7}" name="_x000d__x000a__x000a_Avril 2020_x000a_Nombre de services, pendant la pandémie" dataDxfId="70" dataCellStyle="Comma"/>
    <tableColumn id="17" xr3:uid="{701ACFF8-5604-47EC-801A-B94203EB688F}" name="_x000d__x000a__x000a_Mai 2020_x000a_Nombre de services, pendant la pandémie" dataDxfId="69" dataCellStyle="Comma"/>
    <tableColumn id="18" xr3:uid="{3412DFE7-5242-4BBF-BAF6-F7FE9C5EAFE9}" name="_x000d__x000a__x000a_Juin 2020_x000a_Nombre de services, pendant la pandémie" dataDxfId="68" dataCellStyle="Comma"/>
    <tableColumn id="19" xr3:uid="{40C1CBF0-5E19-4BC9-8F42-4C4244D26ED8}" name="_x000d__x000a__x000a_Juillet 2020_x000a_Nombre de services, pendant la pandémie" dataDxfId="67" dataCellStyle="Comma"/>
    <tableColumn id="20" xr3:uid="{14DA09D4-FE42-4137-BB33-9A570BD1EE5F}" name="_x000d__x000a__x000a_Août 2020 _x000a_Nombre de services, pendant la pandémie" dataDxfId="66" dataCellStyle="Comma"/>
    <tableColumn id="21" xr3:uid="{02A215E2-DB0C-431E-A166-5AC84BDF2A34}" name="_x000d__x000a__x000a_Septembre 2020_x000a_Nombre de services, pendant la pandémie" dataDxfId="65" dataCellStyle="Comma"/>
    <tableColumn id="22" xr3:uid="{AFF98E2C-2EBD-4839-BE7D-47501A8AA95D}" name="_x000d__x000a__x000a_Octobre 2020_x000a_Nombre de services, pendant la pandémie" dataDxfId="64" dataCellStyle="Comma"/>
    <tableColumn id="23" xr3:uid="{2BFF0487-9370-4AF1-8B42-30B95386973E}" name="_x000d__x000a__x000a_Novembre 2020_x000a_Nombre de services, pendant la pandémie" dataDxfId="63" dataCellStyle="Comma"/>
    <tableColumn id="24" xr3:uid="{F020F1AA-993B-43ED-B1B9-0C7C69C1D6CA}" name="_x000d__x000a__x000a_Décembre 2020_x000a_Nombre de services, pendant la pandémie" dataDxfId="62" dataCellStyle="Comma"/>
    <tableColumn id="25" xr3:uid="{BF61DE11-EEC3-4E3C-867F-346D1DB21C16}" name="_x000d__x000a__x000a_Janvier 2021_x000a_Nombre de services, pendant la pandémie" dataDxfId="61" dataCellStyle="Comma"/>
    <tableColumn id="26" xr3:uid="{C726E00A-F6DD-4BEE-9F6B-FEACF802F279}" name="_x000d__x000a__x000a_Février 2021_x000a_Nombre de services, pendant la pandémie" dataDxfId="60" dataCellStyle="Comma"/>
    <tableColumn id="27" xr3:uid="{4071366B-CB3B-4855-9070-D6DFAA7C117E}" name="_x000d__x000a__x000a_Mars 2021_x000a_Nombre de services, pendant la pandémie" dataDxfId="59" dataCellStyle="Comma"/>
    <tableColumn id="28" xr3:uid="{DF73EB3D-1AEF-4451-B060-23969A296A93}" name="_x000d__x000a_Mars 2020 à mars 2021 (moyenne mensuelle)_x000a_Nombre de services, pendant la pandémie" dataDxfId="58" dataCellStyle="Percent"/>
    <tableColumn id="29" xr3:uid="{181334E5-25FC-43DD-8528-560BDB635E8D}" name="_x000a_Mars 2019 à mars 2020_x000a_Variation en pourcentage, avant la pandémie vs pendant la pandémie" dataDxfId="57" dataCellStyle="Percent"/>
    <tableColumn id="30" xr3:uid="{CEFDD1EB-E9BC-4EDA-ACF9-06BA677D5418}" name="_x000a_Avril 2019 à avril 2020_x000a_Variation en pourcentage, avant la pandémie vs pendant la pandémie" dataDxfId="56" dataCellStyle="Percent"/>
    <tableColumn id="31" xr3:uid="{B5A15990-2C4A-4DCA-B1CB-813131893735}" name="_x000a_Mai 2019 à mai 2020_x000a_Variation en pourcentage, avant la pandémie vs pendant la pandémie" dataDxfId="55" dataCellStyle="Percent"/>
    <tableColumn id="32" xr3:uid="{FC713811-AEDE-4F11-87A2-FC473C1D2010}" name="_x000a_Juin 2019 à juin 2020_x000a_Variation en pourcentage, avant la pandémie vs pendant la pandémie" dataDxfId="54" dataCellStyle="Percent"/>
    <tableColumn id="33" xr3:uid="{92FA47B3-CDF5-4151-A36C-DE3F175444DA}" name="_x000a_Juillet 2019 à juillet 2020_x000a_Variation en pourcentage, avant la pandémie vs pendant la pandémie" dataDxfId="53" dataCellStyle="Percent"/>
    <tableColumn id="34" xr3:uid="{BDD6018B-8346-4499-972D-F0A8542E8F36}" name="_x000a_Août 2019 à août 2020_x000a_Variation en pourcentage, avant la pandémie vs pendant la pandémie" dataDxfId="52" dataCellStyle="Percent"/>
    <tableColumn id="35" xr3:uid="{5C0E7B3C-1603-4AB1-8A34-64FCEB89DDB6}" name="_x000a_Septembre 2019 à septembre 2020_x000a_Variation en pourcentage, avant la pandémie vs pendant la pandémie" dataDxfId="51" dataCellStyle="Percent"/>
    <tableColumn id="36" xr3:uid="{EDDC73DA-F2D6-4A85-B855-0AD5B4E445DE}" name="_x000a_Octobre 2019 à octobre 2020_x000a_Variation en pourcentage, avant la pandémie vs pendant la pandémie" dataDxfId="50" dataCellStyle="Percent"/>
    <tableColumn id="37" xr3:uid="{2F6AC3B1-E2B2-4DC2-85EA-650F7EA334AA}" name="_x000a_Novembre 2019 à novembre 2020_x000a_Variation en pourcentage, avant la pandémie vs pendant la pandémie" dataDxfId="49" dataCellStyle="Percent"/>
    <tableColumn id="38" xr3:uid="{A8C3176B-7062-4939-AD93-F5854D5C1C72}" name="_x000a_Décembre 2019 à décembre 2020_x000a_Variation en pourcentage, avant la pandémie vs pendant la pandémie" dataDxfId="48" dataCellStyle="Percent"/>
    <tableColumn id="39" xr3:uid="{ADBF9818-7AB1-4E1F-AF13-BD4B0716D948}" name="_x000a_Janvier 2019 à janvier 2021_x000a_Variation en pourcentage, avant la pandémie vs pendant la pandémie" dataDxfId="47" dataCellStyle="Comma"/>
    <tableColumn id="40" xr3:uid="{44AE2C6D-F16F-4543-BB4B-EFC21BF5C025}" name="_x000a_Février 2019 à février 2021_x000a_Variation en pourcentage, avant la pandémie vs pendant la pandémie" dataDxfId="46" dataCellStyle="Comma"/>
    <tableColumn id="41" xr3:uid="{5235602B-E290-4927-84C6-1F885BEF7E5F}" name="_x000a_Mars 2019 à mars 2021_x000a_Variation en pourcentage, avant la pandémie vs pendant la pandémie" dataDxfId="45" dataCellStyle="Comma"/>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26D949D-C557-4329-AE79-B8DC0A0E0597}" name="Table6" displayName="Table6" ref="A108:AO113" totalsRowShown="0" headerRowDxfId="2430" dataDxfId="2428" headerRowBorderDxfId="2429" tableBorderDxfId="2427" headerRowCellStyle="Header_row" dataCellStyle="Percent">
  <tableColumns count="41">
    <tableColumn id="1" xr3:uid="{3C6FEBC7-9739-4595-B2DA-4DD16F0F85E6}" name="Groupe de services des médecins de famille" dataDxfId="2426"/>
    <tableColumn id="2" xr3:uid="{B232FA50-93C2-4A6D-8E20-982A3E435708}" name="_x000a__x000a_Janvier 2019_x000a_Nombre de services, avant la pandémie" dataDxfId="2425"/>
    <tableColumn id="3" xr3:uid="{F0E6BF34-E395-4B01-9EE9-D1715E2F6CBC}" name="_x000a__x000a_Février 2019_x000a_Nombre de services, avant la pandémie" dataDxfId="2424"/>
    <tableColumn id="4" xr3:uid="{68BE54DF-83A2-4018-BB7B-5FC33C36D5FE}" name="_x000a__x000a_Mars 2019_x000a_Nombre de services, avant la pandémie" dataDxfId="2423" dataCellStyle="Comma"/>
    <tableColumn id="5" xr3:uid="{677EC095-27EF-43F3-BB3E-22D0BEF6BE5B}" name="_x000a__x000a_Avril 2019 _x000a_Nombre de services, avant la pandémie" dataDxfId="2422" dataCellStyle="Comma"/>
    <tableColumn id="6" xr3:uid="{6137AC6B-4CFD-453F-989C-C5ECC7222F8B}" name="_x000a__x000a_Mai 2019 _x000a_Nombre de services, avant la pandémie" dataDxfId="2421" dataCellStyle="Comma"/>
    <tableColumn id="7" xr3:uid="{898E53AD-11F1-4084-89C2-E6935B9CD9E0}" name="_x000a__x000a_Juin 2019_x000a_Nombre de services, avant la pandémie" dataDxfId="2420" dataCellStyle="Comma"/>
    <tableColumn id="8" xr3:uid="{4C279521-A257-483A-9BA7-31416C2878E2}" name="_x000a__x000a_Juillet 2019_x000a_Nombre de services, avant la pandémie" dataDxfId="2419" dataCellStyle="Comma"/>
    <tableColumn id="9" xr3:uid="{3A74BDFB-DDE6-41EB-A1DE-E3FF55C4AEC2}" name="_x000a__x000a_Août 2019_x000a_Nombre de services, avant la pandémie" dataDxfId="2418" dataCellStyle="Comma"/>
    <tableColumn id="10" xr3:uid="{9FAE5BE8-ABC2-4683-B992-F6FD6960615A}" name="_x000a__x000a_Septembre 2019_x000a_Nombre de services, avant la pandémie" dataDxfId="2417" dataCellStyle="Comma"/>
    <tableColumn id="11" xr3:uid="{6E66ABAD-B30D-4274-9352-3CFD02DC87FE}" name="_x000a__x000a_Octobre 2019_x000a_Nombre de services, avant la pandémie" dataDxfId="2416" dataCellStyle="Comma"/>
    <tableColumn id="12" xr3:uid="{7EE27EBD-D798-45DD-B6FF-BA32A2B75EF6}" name="_x000a__x000a_Novembre 2019_x000a_Nombre de services, avant la pandémie" dataDxfId="2415" dataCellStyle="Comma"/>
    <tableColumn id="13" xr3:uid="{36C12DE3-39F9-4286-A180-9E3EED1344F4}" name="_x000a__x000a_Décembre 2019_x000a_Nombre de services, avant la pandémie" dataDxfId="2414" dataCellStyle="Comma"/>
    <tableColumn id="14" xr3:uid="{2D532491-F317-434F-AC38-EC2BB85AC13F}" name="Janvier à _x000a_décembre 2019 (moyenne mensuelle)_x000a_Nombre de services, avant la pandémie" dataDxfId="2413" dataCellStyle="Comma"/>
    <tableColumn id="15" xr3:uid="{959FDE22-1A62-4890-B411-E36BBFD5AEF2}" name="_x000a_Mars 2020_x000a_Nombre de services, pendant la pandémie" dataDxfId="2412" dataCellStyle="Comma"/>
    <tableColumn id="16" xr3:uid="{5E9705C9-AF08-4B54-93A0-94B22A4E6CFA}" name="_x000a__x000a_Avril 2020_x000a_Nombre de services, pendant la pandémie" dataDxfId="2411" dataCellStyle="Comma"/>
    <tableColumn id="17" xr3:uid="{3D142C9D-B954-4A3F-9AE6-37CE4EC16D68}" name="_x000a__x000a_Mai 2020_x000a_Nombre de services, pendant la pandémie" dataDxfId="2410" dataCellStyle="Comma"/>
    <tableColumn id="18" xr3:uid="{30A94783-928F-4DD0-9EE5-2616840B82F1}" name="_x000a__x000a_Juin 2020_x000a_Nombre de services, pendant la pandémie" dataDxfId="2409" dataCellStyle="Comma"/>
    <tableColumn id="19" xr3:uid="{853C26D6-0D8A-43E5-BAA9-A9272479DBE6}" name="_x000a__x000a_Juillet 2020_x000a_Nombre de services, pendant la pandémie" dataDxfId="2408" dataCellStyle="Comma"/>
    <tableColumn id="20" xr3:uid="{43216CE0-9F55-438E-8360-8FD0575A5ED7}" name="_x000a__x000a_Août 2020 _x000a_Nombre de services, pendant la pandémie" dataDxfId="2407" dataCellStyle="Comma"/>
    <tableColumn id="21" xr3:uid="{67C19E77-3532-4007-8611-31996848D22C}" name="_x000a__x000a_Septembre 2020_x000a_Nombre de services, pendant la pandémie" dataDxfId="2406" dataCellStyle="Comma"/>
    <tableColumn id="22" xr3:uid="{59C3A0FC-1570-4F4C-993B-69F8BE834EB6}" name="_x000a__x000a_Octobre 2020_x000a_Nombre de services, pendant la pandémie" dataDxfId="2405" dataCellStyle="Comma"/>
    <tableColumn id="23" xr3:uid="{D367EFC1-5D82-4586-B614-25C8F6A881F4}" name="_x000a__x000a_Novembre 2020_x000a_Nombre de services, pendant la pandémie" dataDxfId="2404" dataCellStyle="Comma"/>
    <tableColumn id="24" xr3:uid="{3F5F0A57-8A1D-4E54-961E-A973D69619D6}" name="_x000a__x000a_Décembre 2020_x000a_Nombre de services, pendant la pandémie" dataDxfId="2403" dataCellStyle="Comma"/>
    <tableColumn id="25" xr3:uid="{AC805B7F-2ADE-407F-8FB7-DB4C54857B3D}" name="_x000a__x000a_Janvier 2021_x000a_Nombre de services, pendant la pandémie" dataDxfId="2402" dataCellStyle="Comma"/>
    <tableColumn id="26" xr3:uid="{211FE9C6-1FBB-4EDB-901F-5356D9C4BC9D}" name="_x000a__x000a_Février 2021_x000a_Nombre de services, pendant la pandémie" dataDxfId="2401" dataCellStyle="Comma"/>
    <tableColumn id="27" xr3:uid="{CB967FC7-FDBB-46F3-9D8D-8B5A21AE8838}" name="_x000a__x000a_Mars 2021_x000a_Nombre de services, pendant la pandémie" dataDxfId="2400" dataCellStyle="Comma"/>
    <tableColumn id="28" xr3:uid="{4465CFCF-2440-4135-9A75-3A323689C82B}" name="_x000a_Mars 2020 à mars 2021 (moyenne mensuelle)_x000a_Nombre de services, pendant la pandémie" dataDxfId="2399" dataCellStyle="Percent"/>
    <tableColumn id="29" xr3:uid="{9D9FDCB6-4C0A-41C7-BA8F-6A5D17DBDD0B}" name="_x000a_Mars 2019 à mars 2020_x000a_Variation en pourcentage, avant la pandémie vs pendant la pandémie" dataDxfId="2398" dataCellStyle="Percent"/>
    <tableColumn id="30" xr3:uid="{F084C7B7-EC91-464F-81C8-4FC3E4FA0E31}" name="_x000a_Avril 2019 à avril 2020_x000a_Variation en pourcentage, avant la pandémie vs pendant la pandémie" dataDxfId="2397" dataCellStyle="Percent"/>
    <tableColumn id="31" xr3:uid="{7683E03B-B791-437D-8F50-FE5C0274815B}" name="_x000a_Mai 2019 à mai 2020_x000a_Variation en pourcentage, avant la pandémie vs pendant la pandémie" dataDxfId="2396" dataCellStyle="Percent"/>
    <tableColumn id="32" xr3:uid="{EAA776D6-C0A7-41EC-9C24-1643257D0B7A}" name="_x000a_Juin 2019 à juin 2020_x000a_Variation en pourcentage, avant la pandémie vs pendant la pandémie" dataDxfId="2395" dataCellStyle="Percent"/>
    <tableColumn id="33" xr3:uid="{978FAA00-BE59-411F-A91F-BCE460BEEB77}" name="_x000a_Juillet 2019 à juillet 2020_x000a_Variation en pourcentage, avant la pandémie vs pendant la pandémie" dataDxfId="2394" dataCellStyle="Percent"/>
    <tableColumn id="34" xr3:uid="{4EE6D278-C7C5-4A57-A628-E16DED59CDC6}" name="_x000a_Août 2019 à août 2020_x000a_Variation en pourcentage, avant la pandémie vs pendant la pandémie" dataDxfId="2393" dataCellStyle="Percent"/>
    <tableColumn id="35" xr3:uid="{691186D7-C005-42F9-A520-84054667D06B}" name="_x000a_Septembre 2019 à septembre 2020_x000a_Variation en pourcentage, avant la pandémie vs pendant la pandémie" dataDxfId="2392" dataCellStyle="Percent"/>
    <tableColumn id="36" xr3:uid="{D98DCD1B-5E6A-49B5-BEA7-B9E425DCAC9F}" name="_x000a_Octobre 2019 à octobre 2020_x000a_Variation en pourcentage, avant la pandémie vs pendant la pandémie" dataDxfId="2391" dataCellStyle="Percent"/>
    <tableColumn id="37" xr3:uid="{6705C923-8D46-47D8-B87B-C60D07C809D9}" name="_x000a_Novembre 2019 à novembre 2020_x000a_Variation en pourcentage, avant la pandémie vs pendant la pandémie" dataDxfId="2390" dataCellStyle="Percent"/>
    <tableColumn id="38" xr3:uid="{6391B6BD-C576-411F-830E-CC218804D24B}" name="_x000a_Décembre 2019 à décembre 2020_x000a_Variation en pourcentage, avant la pandémie vs pendant la pandémie" dataDxfId="2389" dataCellStyle="Percent"/>
    <tableColumn id="39" xr3:uid="{CA1BF455-0061-470D-BDED-142D8ADF3DCE}" name="_x000a_Janvier 2019 à janvier 2021_x000a_Variation en pourcentage, avant la pandémie vs pendant la pandémie" dataDxfId="2388" dataCellStyle="Percent"/>
    <tableColumn id="40" xr3:uid="{7B11F7DC-F405-4A28-9375-9D0210057681}" name="_x000a_Février 2019 à février 2021_x000a_Variation en pourcentage, avant la pandémie vs pendant la pandémie" dataDxfId="2387" dataCellStyle="Percent"/>
    <tableColumn id="41" xr3:uid="{FEB25EFB-1BF1-46EE-B7B8-94FF4A78E1BE}" name="_x000a_Mars 2019 à mars 2021_x000a_Variation en pourcentage, avant la pandémie vs pendant la pandémie" dataDxfId="2386" dataCellStyle="Percent"/>
  </tableColumns>
  <tableStyleInfo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BCD99F55-C190-4E3D-8E45-3CAB0A3DFB11}" name="Table60" displayName="Table60" ref="A197:AO202" totalsRowShown="0" headerRowDxfId="44" headerRowBorderDxfId="43" tableBorderDxfId="42" totalsRowBorderDxfId="41" headerRowCellStyle="Header_row">
  <autoFilter ref="A197:AO202" xr:uid="{BCD99F55-C190-4E3D-8E45-3CAB0A3DFB1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autoFilter>
  <tableColumns count="41">
    <tableColumn id="1" xr3:uid="{9832672B-1A7E-4D82-87BC-C187B71D003E}" name="Groupe de services des médecins de famille" dataDxfId="40"/>
    <tableColumn id="2" xr3:uid="{D9AF76A6-39EA-4F5E-92C9-360F117E698E}" name="_x000d__x000a__x000a_Janvier 2019_x000a_Nombre de services, avant la pandémie" dataDxfId="39"/>
    <tableColumn id="3" xr3:uid="{A17A8644-3965-4724-A7D9-987C05931E73}" name="_x000d__x000a__x000a_Février 2019_x000a_Nombre de services, avant la pandémie" dataDxfId="38"/>
    <tableColumn id="4" xr3:uid="{6DA996FD-7375-4E7B-903B-5A0684E7C0B2}" name="_x000d__x000a__x000a_Mars 2019_x000a_Nombre de services, avant la pandémie" dataDxfId="37" dataCellStyle="Comma"/>
    <tableColumn id="5" xr3:uid="{42A815DC-7AEE-4D7C-9F7F-0F945A2E6BBE}" name="_x000d__x000a__x000a_Avril 2019 _x000a_Nombre de services, avant la pandémie" dataDxfId="36" dataCellStyle="Comma"/>
    <tableColumn id="6" xr3:uid="{9C5DA5FD-CCCE-4503-A75D-9C02F3BDDC2C}" name="_x000d__x000a__x000a_Mai 2019 _x000a_Nombre de services, avant la pandémie" dataDxfId="35" dataCellStyle="Comma"/>
    <tableColumn id="7" xr3:uid="{2B6EBB4D-78D2-4243-B40D-50450F37D6E5}" name="_x000d__x000a__x000a_Juin 2019_x000a_Nombre de services, avant la pandémie" dataDxfId="34" dataCellStyle="Comma"/>
    <tableColumn id="8" xr3:uid="{34810224-D3D8-49F8-BDBB-9913A79FAF3F}" name="_x000d__x000a__x000a_Juillet 2019_x000a_Nombre de services, avant la pandémie" dataDxfId="33" dataCellStyle="Comma"/>
    <tableColumn id="9" xr3:uid="{37E880E6-679E-4C09-BF6C-BB886EB3EEDA}" name="_x000d__x000a__x000a_Août 2019_x000a_Nombre de services, avant la pandémie" dataDxfId="32" dataCellStyle="Comma"/>
    <tableColumn id="10" xr3:uid="{74880BE9-C603-4A48-86C1-A1BDE197F3FE}" name="_x000d__x000a__x000a_Septembre 2019_x000a_Nombre de services, avant la pandémie" dataDxfId="31" dataCellStyle="Comma"/>
    <tableColumn id="11" xr3:uid="{C177FA61-E065-459E-AC23-A183C4A13B86}" name="_x000d__x000a__x000a_Octobre 2019_x000a_Nombre de services, avant la pandémie" dataDxfId="30" dataCellStyle="Comma"/>
    <tableColumn id="12" xr3:uid="{1BFB7BE4-5974-446C-BB73-49F398CD30C7}" name="_x000d__x000a__x000a_Novembre 2019_x000a_Nombre de services, avant la pandémie" dataDxfId="29" dataCellStyle="Comma"/>
    <tableColumn id="13" xr3:uid="{3D443B06-5528-4F60-9006-D28D585C8833}" name="_x000d__x000a__x000a_Décembre 2019_x000a_Nombre de services, avant la pandémie" dataDxfId="28" dataCellStyle="Comma"/>
    <tableColumn id="14" xr3:uid="{B73904E9-FEA0-45C9-AC88-EEF94EF4FD59}" name="Janvier à _x000a_décembre 2019 (moyenne mensuelle)_x000a_Nombre de services, avant la pandémie" dataDxfId="27" dataCellStyle="Comma"/>
    <tableColumn id="15" xr3:uid="{DC03848D-D7B8-45A8-B062-EA4FC121CEF1}" name="_x000d__x000a__x000a_Mars 2020_x000a_Nombre de services, pendant la pandémie" dataDxfId="26" dataCellStyle="Comma"/>
    <tableColumn id="16" xr3:uid="{FDE42F72-33BF-4858-B14F-470A79B87BDD}" name="_x000d__x000a__x000a_Avril 2020_x000a_Nombre de services, pendant la pandémie" dataDxfId="25" dataCellStyle="Comma"/>
    <tableColumn id="17" xr3:uid="{FFFBB3BC-73D6-4B45-9479-01DBFD525E9B}" name="_x000d__x000a__x000a_Mai 2020_x000a_Nombre de services, pendant la pandémie" dataDxfId="24" dataCellStyle="Comma"/>
    <tableColumn id="18" xr3:uid="{8CB7ED49-6294-4DFA-8CAA-7C0AED70912E}" name="_x000d__x000a__x000a_Juin 2020_x000a_Nombre de services, pendant la pandémie" dataDxfId="23" dataCellStyle="Comma"/>
    <tableColumn id="19" xr3:uid="{FCD89692-DA7F-4BB5-A1C5-0448666E7073}" name="_x000d__x000a__x000a_Juillet 2020_x000a_Nombre de services, pendant la pandémie" dataDxfId="22" dataCellStyle="Comma"/>
    <tableColumn id="20" xr3:uid="{E79C0069-EA11-4BA3-993B-75C3DF6250BD}" name="_x000d__x000a__x000a_Août 2020 _x000a_Nombre de services, pendant la pandémie" dataDxfId="21" dataCellStyle="Comma"/>
    <tableColumn id="21" xr3:uid="{77FDCF94-508C-4C96-99DD-D515B207C101}" name="_x000d__x000a__x000a_Septembre 2020_x000a_Nombre de services, pendant la pandémie" dataDxfId="20" dataCellStyle="Comma"/>
    <tableColumn id="22" xr3:uid="{71F0016D-28C2-404E-BFF8-68F528847E34}" name="_x000d__x000a__x000a_Octobre 2020_x000a_Nombre de services, pendant la pandémie" dataDxfId="19" dataCellStyle="Comma"/>
    <tableColumn id="23" xr3:uid="{537E85A2-C050-4BE6-926F-DE834A89FC2F}" name="_x000d__x000a__x000a_Novembre 2020_x000a_Nombre de services, pendant la pandémie" dataDxfId="18" dataCellStyle="Comma"/>
    <tableColumn id="24" xr3:uid="{AB5A84FF-1BBA-479B-9B7A-C8C440F73D98}" name="_x000d__x000a__x000a_Décembre 2020_x000a_Nombre de services, pendant la pandémie" dataDxfId="17" dataCellStyle="Comma"/>
    <tableColumn id="25" xr3:uid="{74BC2B9C-94DD-4F9D-AC67-3BDECA12621A}" name="_x000d__x000a__x000a_Janvier 2021_x000a_Nombre de services, pendant la pandémie" dataDxfId="16" dataCellStyle="Comma"/>
    <tableColumn id="26" xr3:uid="{2199C7D9-21D8-4F0C-BE68-5721B466ED74}" name="_x000d__x000a__x000a_Février 2021_x000a_Nombre de services, pendant la pandémie" dataDxfId="15" dataCellStyle="Comma"/>
    <tableColumn id="27" xr3:uid="{F4248DF4-2372-465A-9ECB-B452DB5C8B0C}" name="_x000d__x000a__x000a_Mars 2021_x000a_Nombre de services, pendant la pandémie" dataDxfId="14" dataCellStyle="Comma"/>
    <tableColumn id="28" xr3:uid="{326E5F6D-BDC3-46CE-AB82-949149613C36}" name="_x000d__x000a_Mars 2020 à mars 2021 (moyenne mensuelle)_x000a_Nombre de services, pendant la pandémie" dataDxfId="13" dataCellStyle="Percent"/>
    <tableColumn id="29" xr3:uid="{4CE27AE4-EB1D-4734-A57A-A762FC7BAD08}" name="_x000a_Mars 2019 à mars 2020_x000a_Variation en pourcentage, avant la pandémie vs pendant la pandémie" dataDxfId="12" dataCellStyle="Percent"/>
    <tableColumn id="30" xr3:uid="{701672BA-270A-4662-B483-A4D3016D1C17}" name="_x000a_Avril 2019 à avril 2020_x000a_Variation en pourcentage, avant la pandémie vs pendant la pandémie" dataDxfId="11" dataCellStyle="Percent"/>
    <tableColumn id="31" xr3:uid="{0493A4B3-C9F9-4B72-B56C-0BD028B6AB98}" name="_x000a_Mai 2019 à mai 2020_x000a_Variation en pourcentage, avant la pandémie vs pendant la pandémie" dataDxfId="10" dataCellStyle="Percent"/>
    <tableColumn id="32" xr3:uid="{3C61CD02-17CC-447F-98D6-0116EBB752DF}" name="_x000a_Juin 2019 à juin 2020_x000a_Variation en pourcentage, avant la pandémie vs pendant la pandémie" dataDxfId="9" dataCellStyle="Percent"/>
    <tableColumn id="33" xr3:uid="{6586D23B-8C34-4CCE-BFCA-38741CC3A9DA}" name="_x000a_Juillet 2019 à juillet 2020_x000a_Variation en pourcentage, avant la pandémie vs pendant la pandémie" dataDxfId="8" dataCellStyle="Percent"/>
    <tableColumn id="34" xr3:uid="{5F0B32E5-289A-4CAE-A1FC-97D91EC5FD79}" name="_x000a_Août 2019 à août 2020_x000a_Variation en pourcentage, avant la pandémie vs pendant la pandémie" dataDxfId="7" dataCellStyle="Percent"/>
    <tableColumn id="35" xr3:uid="{476F97F3-A05A-4073-9D63-D38C4958972E}" name="_x000a_Septembre 2019 à septembre 2020_x000a_Variation en pourcentage, avant la pandémie vs pendant la pandémie" dataDxfId="6" dataCellStyle="Percent"/>
    <tableColumn id="36" xr3:uid="{0F712F7B-6F00-4968-B7E9-7F20F907B002}" name="_x000a_Octobre 2019 à octobre 2020_x000a_Variation en pourcentage, avant la pandémie vs pendant la pandémie" dataDxfId="5" dataCellStyle="Percent"/>
    <tableColumn id="37" xr3:uid="{D47817D4-3335-4C76-85F9-7833D7FC2809}" name="_x000a_Novembre 2019 à novembre 2020_x000a_Variation en pourcentage, avant la pandémie vs pendant la pandémie" dataDxfId="4" dataCellStyle="Percent"/>
    <tableColumn id="38" xr3:uid="{EA4D6E19-CE67-4219-BE97-C5E02F1AF849}" name="_x000a_Décembre 2019 à décembre 2020_x000a_Variation en pourcentage, avant la pandémie vs pendant la pandémie" dataDxfId="3" dataCellStyle="Percent"/>
    <tableColumn id="39" xr3:uid="{6BF770A0-D072-493F-A85D-E5A7D55282DC}" name="_x000a_Janvier 2019 à janvier 2021_x000a_Variation en pourcentage, avant la pandémie vs pendant la pandémie" dataDxfId="2" dataCellStyle="Comma"/>
    <tableColumn id="40" xr3:uid="{170D5CAD-0A95-4536-A80E-0F2CED238BD5}" name="_x000a_Février 2019 à février 2021_x000a_Variation en pourcentage, avant la pandémie vs pendant la pandémie" dataDxfId="1" dataCellStyle="Comma"/>
    <tableColumn id="41" xr3:uid="{A8E34D72-26EC-4B2F-8073-D301AF883FA0}" name="_x000a_Mars 2019 à mars 2021_x000a_Variation en pourcentage, avant la pandémie vs pendant la pandémie" dataDxfId="0" dataCellStyle="Comma"/>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79AC4F8-B1ED-4534-9CD1-94078FC2D464}" name="Table7" displayName="Table7" ref="A128:AO133" totalsRowShown="0" headerRowDxfId="2385" dataDxfId="2383" headerRowBorderDxfId="2384" tableBorderDxfId="2382" headerRowCellStyle="Header_row" dataCellStyle="Percent">
  <tableColumns count="41">
    <tableColumn id="1" xr3:uid="{0EEA4358-F24A-4322-812C-F6B6065F3A45}" name="Groupe de services des médecins de famille" dataDxfId="2381"/>
    <tableColumn id="2" xr3:uid="{0A4014C7-7535-48D0-B4DB-3B718914B012}" name="_x000a__x000a_Janvier 2019_x000a_Nombre de services, avant la pandémie" dataDxfId="2380"/>
    <tableColumn id="3" xr3:uid="{5E077A84-B4CA-4B38-B243-6359CEEA8CFD}" name="_x000a__x000a_Février 2019_x000a_Nombre de services, avant la pandémie" dataDxfId="2379"/>
    <tableColumn id="4" xr3:uid="{4D3EE8F4-57AA-4E0E-B9D4-AD0B01E7D281}" name="_x000a__x000a_Mars 2019_x000a_Nombre de services, avant la pandémie" dataDxfId="2378" dataCellStyle="Comma"/>
    <tableColumn id="5" xr3:uid="{E9C20326-7C6E-4655-8A08-141AE08E3574}" name="_x000a__x000a_Avril 2019 _x000a_Nombre de services, avant la pandémie" dataDxfId="2377" dataCellStyle="Comma"/>
    <tableColumn id="6" xr3:uid="{8E44804C-06E4-408E-8EDA-F0713E3EBCD1}" name="_x000a__x000a_Mai 2019 _x000a_Nombre de services, avant la pandémie" dataDxfId="2376" dataCellStyle="Comma"/>
    <tableColumn id="7" xr3:uid="{102F90F8-EE8F-4832-BAB7-4C2CE5DC781B}" name="_x000a__x000a_Juin 2019_x000a_Nombre de services, avant la pandémie" dataDxfId="2375" dataCellStyle="Comma"/>
    <tableColumn id="8" xr3:uid="{DA5B11E2-3712-42AC-86CD-1A2BE61FA3BE}" name="_x000a__x000a_Juillet 2019_x000a_Nombre de services, avant la pandémie" dataDxfId="2374" dataCellStyle="Comma"/>
    <tableColumn id="9" xr3:uid="{77B5E7C7-5F12-4619-8D4B-5FFFE8449079}" name="_x000a__x000a_Août 2019_x000a_Nombre de services, avant la pandémie" dataDxfId="2373" dataCellStyle="Comma"/>
    <tableColumn id="10" xr3:uid="{143B6591-BFC4-4C38-B766-9381083E33CA}" name="_x000a__x000a_Septembre 2019_x000a_Nombre de services, avant la pandémie" dataDxfId="2372" dataCellStyle="Comma"/>
    <tableColumn id="11" xr3:uid="{217D3394-3A94-4B1F-B617-5F338E7A0E13}" name="_x000a__x000a_Octobre 2019_x000a_Nombre de services, avant la pandémie" dataDxfId="2371" dataCellStyle="Comma"/>
    <tableColumn id="12" xr3:uid="{2ED895E5-B4C5-4C09-B953-CFA298BB474F}" name="_x000a__x000a_Novembre 2019_x000a_Nombre de services, avant la pandémie" dataDxfId="2370" dataCellStyle="Comma"/>
    <tableColumn id="13" xr3:uid="{E6B564CD-32D6-4695-B130-D07D6E919300}" name="_x000a__x000a_Décembre 2019_x000a_Nombre de services, avant la pandémie" dataDxfId="2369" dataCellStyle="Comma"/>
    <tableColumn id="14" xr3:uid="{3DD3214C-022A-4EBA-9139-71AF28C5B409}" name="Janvier à _x000a_décembre 2019 (moyenne mensuelle)_x000a_Nombre de services, avant la pandémie" dataDxfId="2368" dataCellStyle="Comma"/>
    <tableColumn id="15" xr3:uid="{16F10948-7D9C-42EB-96A6-17547163D5DA}" name="_x000a_Mars 2020_x000a_Nombre de services, pendant la pandémie" dataDxfId="2367" dataCellStyle="Comma"/>
    <tableColumn id="16" xr3:uid="{D8654C10-CC59-4628-8C9B-A55432B9321D}" name="_x000a__x000a_Avril 2020_x000a_Nombre de services, pendant la pandémie" dataDxfId="2366" dataCellStyle="Comma"/>
    <tableColumn id="17" xr3:uid="{95823087-9EE4-4687-B5DB-A7D6D3A176C7}" name="_x000a__x000a_Mai 2020_x000a_Nombre de services, pendant la pandémie" dataDxfId="2365" dataCellStyle="Comma"/>
    <tableColumn id="18" xr3:uid="{0A6A520F-52D7-4BF6-B3B6-AF75954329A0}" name="_x000a__x000a_Juin 2020_x000a_Nombre de services, pendant la pandémie" dataDxfId="2364" dataCellStyle="Comma"/>
    <tableColumn id="19" xr3:uid="{B4AB3C55-C2AA-4A03-B5AC-CFBD739EF660}" name="_x000a__x000a_Juillet 2020_x000a_Nombre de services, pendant la pandémie" dataDxfId="2363" dataCellStyle="Comma"/>
    <tableColumn id="20" xr3:uid="{05EFA56C-098D-450E-B438-CFCA27A496BD}" name="_x000a__x000a_Août 2020 _x000a_Nombre de services, pendant la pandémie" dataDxfId="2362" dataCellStyle="Comma"/>
    <tableColumn id="21" xr3:uid="{8496DF47-EB16-4E7C-8CFA-47ADFEB3D76B}" name="_x000a__x000a_Septembre 2020_x000a_Nombre de services, pendant la pandémie" dataDxfId="2361" dataCellStyle="Comma"/>
    <tableColumn id="22" xr3:uid="{607FB145-A981-44D9-83BA-CB1B6945DA10}" name="_x000a__x000a_Octobre 2020_x000a_Nombre de services, pendant la pandémie" dataDxfId="2360" dataCellStyle="Comma"/>
    <tableColumn id="23" xr3:uid="{EFDC2904-6759-4982-A7F6-1B4619DB07D5}" name="_x000a__x000a_Novembre 2020_x000a_Nombre de services, pendant la pandémie" dataDxfId="2359" dataCellStyle="Comma"/>
    <tableColumn id="24" xr3:uid="{C82FF55F-4D51-4D34-B1E7-F3915C20EEBE}" name="_x000a__x000a_Décembre 2020_x000a_Nombre de services, pendant la pandémie" dataDxfId="2358" dataCellStyle="Comma"/>
    <tableColumn id="25" xr3:uid="{5A781B68-FB6B-4965-8509-2BE8AA264AF2}" name="_x000a__x000a_Janvier 2021_x000a_Nombre de services, pendant la pandémie" dataDxfId="2357" dataCellStyle="Comma"/>
    <tableColumn id="26" xr3:uid="{2A139837-CCC0-4266-B65A-6BC4DB81985D}" name="_x000a__x000a_Février 2021_x000a_Nombre de services, pendant la pandémie" dataDxfId="2356" dataCellStyle="Comma"/>
    <tableColumn id="27" xr3:uid="{811A2C10-770D-4AC7-8512-175039AC35E7}" name="_x000a__x000a_Mars 2021_x000a_Nombre de services, pendant la pandémie" dataDxfId="2355" dataCellStyle="Comma"/>
    <tableColumn id="28" xr3:uid="{01F3D4F8-22A7-4A0E-8AFE-B5188FFB909B}" name="_x000a_Mars 2020 à mars 2021 (moyenne mensuelle)_x000a_Nombre de services, pendant la pandémie" dataDxfId="2354" dataCellStyle="Percent"/>
    <tableColumn id="29" xr3:uid="{A7361ADA-FA2F-49AA-91DD-9F409778D7C3}" name="_x000a_Mars 2019 à mars 2020_x000a_Variation en pourcentage, avant la pandémie vs pendant la pandémie" dataDxfId="2353" dataCellStyle="Percent"/>
    <tableColumn id="30" xr3:uid="{DA0CC168-BC4C-4D9B-8DD3-56CFBD093DBB}" name="_x000a_Avril 2019 à avril 2020_x000a_Variation en pourcentage, avant la pandémie vs pendant la pandémie" dataDxfId="2352" dataCellStyle="Percent"/>
    <tableColumn id="31" xr3:uid="{8F690BC9-DE8D-4B9B-BE61-8FE4CE22E325}" name="_x000a_Mai 2019 à mai 2020_x000a_Variation en pourcentage, avant la pandémie vs pendant la pandémie" dataDxfId="2351" dataCellStyle="Percent"/>
    <tableColumn id="32" xr3:uid="{963D3931-8980-4028-9EB4-CEE35F110B47}" name="_x000a_Juin 2019 à juin 2020_x000a_Variation en pourcentage, avant la pandémie vs pendant la pandémie" dataDxfId="2350" dataCellStyle="Percent"/>
    <tableColumn id="33" xr3:uid="{352E6215-CEFC-4389-B1A4-FABBFC102625}" name="_x000a_Juillet 2019 à juillet 2020_x000a_Variation en pourcentage, avant la pandémie vs pendant la pandémie" dataDxfId="2349" dataCellStyle="Percent"/>
    <tableColumn id="34" xr3:uid="{311AA871-D9F6-4000-809C-1E4843F5DF69}" name="_x000a_Août 2019 à août 2020_x000a_Variation en pourcentage, avant la pandémie vs pendant la pandémie" dataDxfId="2348" dataCellStyle="Percent"/>
    <tableColumn id="35" xr3:uid="{33825D12-D2DD-4F69-9E2F-38E36564335C}" name="_x000a_Septembre 2019 à septembre 2020_x000a_Variation en pourcentage, avant la pandémie vs pendant la pandémie" dataDxfId="2347" dataCellStyle="Percent"/>
    <tableColumn id="36" xr3:uid="{02445F88-BB96-4043-BA81-F18AC629671C}" name="_x000a_Octobre 2019 à octobre 2020_x000a_Variation en pourcentage, avant la pandémie vs pendant la pandémie" dataDxfId="2346" dataCellStyle="Percent"/>
    <tableColumn id="37" xr3:uid="{4EE23BB1-5E1F-484D-B407-95A7ED337513}" name="_x000a_Novembre 2019 à novembre 2020_x000a_Variation en pourcentage, avant la pandémie vs pendant la pandémie" dataDxfId="2345" dataCellStyle="Percent"/>
    <tableColumn id="38" xr3:uid="{307AC4C3-43FE-4766-9E68-D5AE59CC3E47}" name="_x000a_Décembre 2019 à décembre 2020_x000a_Variation en pourcentage, avant la pandémie vs pendant la pandémie" dataDxfId="2344" dataCellStyle="Percent"/>
    <tableColumn id="39" xr3:uid="{D322C619-579F-4324-A5A3-D4989DED468F}" name="_x000a_Janvier 2019 à janvier 2021_x000a_Variation en pourcentage, avant la pandémie vs pendant la pandémie" dataDxfId="2343" dataCellStyle="Percent"/>
    <tableColumn id="40" xr3:uid="{67347866-F467-4238-B2F1-F1CD1B5E5EE6}" name="_x000a_Février 2019 à février 2021_x000a_Variation en pourcentage, avant la pandémie vs pendant la pandémie" dataDxfId="2342" dataCellStyle="Percent"/>
    <tableColumn id="41" xr3:uid="{31CF455F-FED3-40DF-A7B4-551303E4B97D}" name="_x000a_Mars 2019 à mars 2021_x000a_Variation en pourcentage, avant la pandémie vs pendant la pandémie" dataDxfId="2341" dataCellStyle="Percent"/>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067E024-CDA8-4F57-B6F0-9372C7997D78}" name="Table8" displayName="Table8" ref="A148:AO153" totalsRowShown="0" headerRowDxfId="2340" dataDxfId="2338" headerRowBorderDxfId="2339" tableBorderDxfId="2337" headerRowCellStyle="Header_row" dataCellStyle="Percent">
  <tableColumns count="41">
    <tableColumn id="1" xr3:uid="{DF759051-E60D-4BB7-8FAA-421495DF5E3C}" name="Groupe de services des médecins de famille" dataDxfId="2336"/>
    <tableColumn id="2" xr3:uid="{FFEE0DCA-5A3C-4DC4-9266-4BE17A48442E}" name="_x000a__x000a_Janvier 2019_x000a_Nombre de services, avant la pandémie" dataDxfId="2335"/>
    <tableColumn id="3" xr3:uid="{AD351E98-1FD6-4947-AEE6-F534D76D38F6}" name="_x000a__x000a_Février 2019_x000a_Nombre de services, avant la pandémie" dataDxfId="2334"/>
    <tableColumn id="4" xr3:uid="{9EEE44DB-388A-4D84-995C-4111319C9BE0}" name="_x000a__x000a_Mars 2019_x000a_Nombre de services, avant la pandémie" dataDxfId="2333" dataCellStyle="Comma"/>
    <tableColumn id="5" xr3:uid="{07EF7D93-AC4C-42DD-ACFF-CDC5A3A17978}" name="_x000a__x000a_Avril 2019 _x000a_Nombre de services, avant la pandémie" dataDxfId="2332" dataCellStyle="Comma"/>
    <tableColumn id="6" xr3:uid="{FE17A526-219B-4008-A1D6-8E4C74C7EA6C}" name="_x000a__x000a_Mai 2019 _x000a_Nombre de services, avant la pandémie" dataDxfId="2331" dataCellStyle="Comma"/>
    <tableColumn id="7" xr3:uid="{23DDD70B-AAD8-49A2-9DAB-8CDBF6DF94BD}" name="_x000a__x000a_Juin 2019_x000a_Nombre de services, avant la pandémie" dataDxfId="2330" dataCellStyle="Comma"/>
    <tableColumn id="8" xr3:uid="{C21C7840-F471-4BEC-9199-2BCF19FE12A7}" name="_x000a__x000a_Juillet 2019_x000a_Nombre de services, avant la pandémie" dataDxfId="2329" dataCellStyle="Comma"/>
    <tableColumn id="9" xr3:uid="{DF81568B-C68B-417A-A7C1-460C78465396}" name="_x000a__x000a_Août 2019_x000a_Nombre de services, avant la pandémie" dataDxfId="2328" dataCellStyle="Comma"/>
    <tableColumn id="10" xr3:uid="{14395A12-C373-4141-A493-5A46433715CB}" name="_x000a__x000a_Septembre 2019_x000a_Nombre de services, avant la pandémie" dataDxfId="2327" dataCellStyle="Comma"/>
    <tableColumn id="11" xr3:uid="{41CF344B-339E-4897-B6B3-A61B6625CC45}" name="_x000a__x000a_Octobre 2019_x000a_Nombre de services, avant la pandémie" dataDxfId="2326" dataCellStyle="Comma"/>
    <tableColumn id="12" xr3:uid="{F04C5C2A-2D6B-42C5-956A-8D8F0C770C3F}" name="_x000a__x000a_Novembre 2019_x000a_Nombre de services, avant la pandémie" dataDxfId="2325" dataCellStyle="Comma"/>
    <tableColumn id="13" xr3:uid="{72C9FEA2-7F65-41F3-BF8D-79544FBCA284}" name="_x000a__x000a_Décembre 2019_x000a_Nombre de services, avant la pandémie" dataDxfId="2324" dataCellStyle="Comma"/>
    <tableColumn id="14" xr3:uid="{C728EDEC-E1D9-4A01-997D-65C137EB5A6C}" name="Janvier à _x000a_décembre 2019 (moyenne mensuelle)_x000a_Nombre de services, avant la pandémie" dataDxfId="2323" dataCellStyle="Comma"/>
    <tableColumn id="15" xr3:uid="{4013421C-5CF2-4396-90B2-32CDECE0340E}" name="_x000a_Mars 2020_x000a_Nombre de services, pendant la pandémie" dataDxfId="2322" dataCellStyle="Comma"/>
    <tableColumn id="16" xr3:uid="{046AEC24-F731-4977-A038-E05516D9E7C6}" name="_x000a__x000a_Avril 2020_x000a_Nombre de services, pendant la pandémie" dataDxfId="2321" dataCellStyle="Comma"/>
    <tableColumn id="17" xr3:uid="{D4667F3D-2375-4974-855D-7FD488DFD090}" name="_x000a__x000a_Mai 2020_x000a_Nombre de services, pendant la pandémie" dataDxfId="2320" dataCellStyle="Comma"/>
    <tableColumn id="18" xr3:uid="{3F2A797B-3405-4AEE-8573-296C9E113A70}" name="_x000a__x000a_Juin 2020_x000a_Nombre de services, pendant la pandémie" dataDxfId="2319" dataCellStyle="Comma"/>
    <tableColumn id="19" xr3:uid="{2D074BF9-5115-43C2-9995-07C2F289444A}" name="_x000a__x000a_Juillet 2020_x000a_Nombre de services, pendant la pandémie" dataDxfId="2318" dataCellStyle="Comma"/>
    <tableColumn id="20" xr3:uid="{CFC93120-14C8-441E-8E03-9D179D46E597}" name="_x000a__x000a_Août 2020 _x000a_Nombre de services, pendant la pandémie" dataDxfId="2317" dataCellStyle="Comma"/>
    <tableColumn id="21" xr3:uid="{2B254C3A-BF4D-4C69-88D3-173BC9DD9632}" name="_x000a__x000a_Septembre 2020_x000a_Nombre de services, pendant la pandémie" dataDxfId="2316" dataCellStyle="Comma"/>
    <tableColumn id="22" xr3:uid="{319803CF-8B82-493C-A0D3-DA11DC92FF1D}" name="_x000a__x000a_Octobre 2020_x000a_Nombre de services, pendant la pandémie" dataDxfId="2315" dataCellStyle="Comma"/>
    <tableColumn id="23" xr3:uid="{6752D3C2-EAF6-4AB2-B20C-B0824FC5396A}" name="_x000a__x000a_Novembre 2020_x000a_Nombre de services, pendant la pandémie" dataDxfId="2314" dataCellStyle="Comma"/>
    <tableColumn id="24" xr3:uid="{095E7CB5-D469-493B-B124-4685EF020377}" name="_x000a__x000a_Décembre 2020_x000a_Nombre de services, pendant la pandémie" dataDxfId="2313" dataCellStyle="Comma"/>
    <tableColumn id="25" xr3:uid="{1F339EA0-EFA6-4452-BBE4-9BCB68161544}" name="_x000a__x000a_Janvier 2021_x000a_Nombre de services, pendant la pandémie" dataDxfId="2312" dataCellStyle="Comma"/>
    <tableColumn id="26" xr3:uid="{A8779D02-4E52-4445-B5EE-77DCAE1D74C4}" name="_x000a__x000a_Février 2021_x000a_Nombre de services, pendant la pandémie" dataDxfId="2311" dataCellStyle="Comma"/>
    <tableColumn id="27" xr3:uid="{CAAAA688-71BA-4841-805C-0294E1ABBE74}" name="_x000a__x000a_Mars 2021_x000a_Nombre de services, pendant la pandémie" dataDxfId="2310" dataCellStyle="Comma"/>
    <tableColumn id="28" xr3:uid="{B6D50AF8-D5D1-4B68-B2D9-DB81D6FE8FC4}" name="_x000a_Mars 2020 à mars 2021 (moyenne mensuelle)_x000a_Nombre de services, pendant la pandémie" dataDxfId="2309" dataCellStyle="Percent"/>
    <tableColumn id="29" xr3:uid="{B3D73CF6-EE5C-4A57-93BB-38A01B374095}" name="_x000a_Mars 2019 à mars 2020_x000a_Variation en pourcentage, avant la pandémie vs pendant la pandémie" dataDxfId="2308" dataCellStyle="Percent"/>
    <tableColumn id="30" xr3:uid="{00114CDD-EEC3-4013-AD70-70FE85835757}" name="_x000a_Avril 2019 à avril 2020_x000a_Variation en pourcentage, avant la pandémie vs pendant la pandémie" dataDxfId="2307" dataCellStyle="Percent"/>
    <tableColumn id="31" xr3:uid="{F3E72356-0633-48C7-AFDF-894C684D0259}" name="_x000a_Mai 2019 à mai 2020_x000a_Variation en pourcentage, avant la pandémie vs pendant la pandémie" dataDxfId="2306" dataCellStyle="Percent"/>
    <tableColumn id="32" xr3:uid="{BEBCED36-F3EC-4F3B-B94F-2CB7DBB617EB}" name="_x000a_Juin 2019 à juin 2020_x000a_Variation en pourcentage, avant la pandémie vs pendant la pandémie" dataDxfId="2305" dataCellStyle="Percent"/>
    <tableColumn id="33" xr3:uid="{47020399-E195-47A3-90CB-D67DBC9378E9}" name="_x000a_Juillet 2019 à juillet 2020_x000a_Variation en pourcentage, avant la pandémie vs pendant la pandémie" dataDxfId="2304" dataCellStyle="Percent"/>
    <tableColumn id="34" xr3:uid="{77848903-AE1E-4A5F-9BB4-AD3499B1C4D9}" name="_x000a_Août 2019 à août 2020_x000a_Variation en pourcentage, avant la pandémie vs pendant la pandémie" dataDxfId="2303" dataCellStyle="Percent"/>
    <tableColumn id="35" xr3:uid="{DD9E740E-10F0-4F35-A436-828D768FF51B}" name="_x000a_Septembre 2019 à septembre 2020_x000a_Variation en pourcentage, avant la pandémie vs pendant la pandémie" dataDxfId="2302" dataCellStyle="Percent"/>
    <tableColumn id="36" xr3:uid="{E073669D-4681-48B5-A0E0-D4606F1A9540}" name="_x000a_Octobre 2019 à octobre 2020_x000a_Variation en pourcentage, avant la pandémie vs pendant la pandémie" dataDxfId="2301" dataCellStyle="Percent"/>
    <tableColumn id="37" xr3:uid="{AFEFF2FB-E20F-4B60-B569-CBB017FAED19}" name="_x000a_Novembre 2019 à novembre 2020_x000a_Variation en pourcentage, avant la pandémie vs pendant la pandémie" dataDxfId="2300" dataCellStyle="Percent"/>
    <tableColumn id="38" xr3:uid="{0B4CFFB8-54A2-4358-B685-1BBEEC3CD6AD}" name="_x000a_Décembre 2019 à décembre 2020_x000a_Variation en pourcentage, avant la pandémie vs pendant la pandémie" dataDxfId="2299" dataCellStyle="Percent"/>
    <tableColumn id="39" xr3:uid="{7A929AB1-60C4-4331-85E8-F1F416DA32DC}" name="_x000a_Janvier 2019 à janvier 2021_x000a_Variation en pourcentage, avant la pandémie vs pendant la pandémie" dataDxfId="2298" dataCellStyle="Percent"/>
    <tableColumn id="40" xr3:uid="{D5F5FDB8-1493-4A1D-8488-05EC0D3FCCD3}" name="_x000a_Février 2019 à février 2021_x000a_Variation en pourcentage, avant la pandémie vs pendant la pandémie" dataDxfId="2297" dataCellStyle="Percent"/>
    <tableColumn id="41" xr3:uid="{C6201FA4-CDED-4ED1-9328-13B2919B2622}" name="_x000a_Mars 2019 à mars 2021_x000a_Variation en pourcentage, avant la pandémie vs pendant la pandémie" dataDxfId="2296" dataCellStyle="Percent"/>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A10B2AD-D4CD-4489-9515-EEF0CE78D21E}" name="Table9" displayName="Table9" ref="A168:AO173" totalsRowShown="0" headerRowDxfId="2295" dataDxfId="2293" headerRowBorderDxfId="2294" tableBorderDxfId="2292" headerRowCellStyle="Header_row" dataCellStyle="Percent">
  <tableColumns count="41">
    <tableColumn id="1" xr3:uid="{B4C736E5-A274-4C8A-A28A-3A1F18CB41A2}" name="Groupe de services des médecins de famille" dataDxfId="2291"/>
    <tableColumn id="2" xr3:uid="{A5803D73-D669-468C-B4B3-90BE415F5A7B}" name="_x000a__x000a_Janvier 2019_x000a_Nombre de services, avant la pandémie" dataDxfId="2290"/>
    <tableColumn id="3" xr3:uid="{DEDB1940-8F1D-4A54-890A-BAA939B34D6A}" name="_x000a__x000a_Février 2019_x000a_Nombre de services, avant la pandémie" dataDxfId="2289"/>
    <tableColumn id="4" xr3:uid="{AA8AF066-8225-44D9-A705-29D871BAC2AC}" name="_x000a__x000a_Mars 2019_x000a_Nombre de services, avant la pandémie" dataDxfId="2288" dataCellStyle="Comma"/>
    <tableColumn id="5" xr3:uid="{033CFE21-5FA2-4107-AF6A-D6A2584F23A3}" name="_x000a__x000a_Avril 2019 _x000a_Nombre de services, avant la pandémie" dataDxfId="2287" dataCellStyle="Comma"/>
    <tableColumn id="6" xr3:uid="{5F959C2F-816E-49F5-B565-C31F3587023A}" name="_x000a__x000a_Mai 2019 _x000a_Nombre de services, avant la pandémie" dataDxfId="2286" dataCellStyle="Comma"/>
    <tableColumn id="7" xr3:uid="{B7A9C16F-7F8E-4713-BF1E-3AA60B32A1FE}" name="_x000a__x000a_Juin 2019_x000a_Nombre de services, avant la pandémie" dataDxfId="2285" dataCellStyle="Comma"/>
    <tableColumn id="8" xr3:uid="{133D17A1-875F-4310-A506-8D607F1E6859}" name="_x000a__x000a_Juillet 2019_x000a_Nombre de services, avant la pandémie" dataDxfId="2284" dataCellStyle="Comma"/>
    <tableColumn id="9" xr3:uid="{A8D9EE59-5CEF-403D-8BAC-275F7C3C0F29}" name="_x000a__x000a_Août 2019_x000a_Nombre de services, avant la pandémie" dataDxfId="2283" dataCellStyle="Comma"/>
    <tableColumn id="10" xr3:uid="{10247177-140C-4E50-A01C-14D436094139}" name="_x000a__x000a_Septembre 2019_x000a_Nombre de services, avant la pandémie" dataDxfId="2282" dataCellStyle="Comma"/>
    <tableColumn id="11" xr3:uid="{CBB5503B-FD7B-4586-9CC7-F1CEE30A2ECB}" name="_x000a__x000a_Octobre 2019_x000a_Nombre de services, avant la pandémie" dataDxfId="2281" dataCellStyle="Comma"/>
    <tableColumn id="12" xr3:uid="{53CCAD24-2A4F-4591-8239-0626EE5EEE63}" name="_x000a__x000a_Novembre 2019_x000a_Nombre de services, avant la pandémie" dataDxfId="2280" dataCellStyle="Comma"/>
    <tableColumn id="13" xr3:uid="{2908201E-B49B-4693-9339-71E897DD7F57}" name="_x000a__x000a_Décembre 2019_x000a_Nombre de services, avant la pandémie" dataDxfId="2279" dataCellStyle="Comma"/>
    <tableColumn id="14" xr3:uid="{1F80A910-FC70-4D91-BD6E-9DC3EA0EFA27}" name="Janvier à _x000a_décembre 2019 (moyenne mensuelle)_x000a_Nombre de services, avant la pandémie" dataDxfId="2278" dataCellStyle="Comma"/>
    <tableColumn id="15" xr3:uid="{D518C4C8-CEC6-47DB-BA31-8D1149A875AD}" name="_x000a_Mars 2020_x000a_Nombre de services, pendant la pandémie" dataDxfId="2277" dataCellStyle="Comma"/>
    <tableColumn id="16" xr3:uid="{8AD99C21-D71B-4139-B7B9-F6964BE0809E}" name="_x000a__x000a_Avril 2020_x000a_Nombre de services, pendant la pandémie" dataDxfId="2276" dataCellStyle="Comma"/>
    <tableColumn id="17" xr3:uid="{7B7E7B0F-2FCE-47BB-B080-ECF8457E00E8}" name="_x000a__x000a_Mai 2020_x000a_Nombre de services, pendant la pandémie" dataDxfId="2275" dataCellStyle="Comma"/>
    <tableColumn id="18" xr3:uid="{E7845CFF-45A4-42E8-9A2D-CE4CB7A0819A}" name="_x000a__x000a_Juin 2020_x000a_Nombre de services, pendant la pandémie" dataDxfId="2274" dataCellStyle="Comma"/>
    <tableColumn id="19" xr3:uid="{36D69842-B8AE-4CE9-ACA7-4E479E2E1089}" name="_x000a__x000a_Juillet 2020_x000a_Nombre de services, pendant la pandémie" dataDxfId="2273" dataCellStyle="Comma"/>
    <tableColumn id="20" xr3:uid="{F5CF6DEC-B845-4E9F-A7E1-F13BAB640EA2}" name="_x000a__x000a_Août 2020 _x000a_Nombre de services, pendant la pandémie" dataDxfId="2272" dataCellStyle="Comma"/>
    <tableColumn id="21" xr3:uid="{DB697B02-54BC-490D-A935-F64410CF4486}" name="_x000a__x000a_Septembre 2020_x000a_Nombre de services, pendant la pandémie" dataDxfId="2271" dataCellStyle="Comma"/>
    <tableColumn id="22" xr3:uid="{7E7E3EEA-AB90-4DB7-85D4-032F88E4E443}" name="_x000a__x000a_Octobre 2020_x000a_Nombre de services, pendant la pandémie" dataDxfId="2270" dataCellStyle="Comma"/>
    <tableColumn id="23" xr3:uid="{E6B57E42-368A-4482-A486-E45D62E05175}" name="_x000a__x000a_Novembre 2020_x000a_Nombre de services, pendant la pandémie" dataDxfId="2269" dataCellStyle="Comma"/>
    <tableColumn id="24" xr3:uid="{88A5F518-9586-43B9-B147-977A06E6AE2D}" name="_x000a__x000a_Décembre 2020_x000a_Nombre de services, pendant la pandémie" dataDxfId="2268" dataCellStyle="Comma"/>
    <tableColumn id="25" xr3:uid="{A04DEB6E-1EA7-4332-B06F-32ECDC249F08}" name="_x000a__x000a_Janvier 2021_x000a_Nombre de services, pendant la pandémie" dataDxfId="2267" dataCellStyle="Comma"/>
    <tableColumn id="26" xr3:uid="{191BB055-358E-45A1-A74B-93CCD1318DBF}" name="_x000a__x000a_Février 2021_x000a_Nombre de services, pendant la pandémie" dataDxfId="2266" dataCellStyle="Comma"/>
    <tableColumn id="27" xr3:uid="{8AEFEFC3-DC1D-4C5F-AFF5-FA9F6DE8F484}" name="_x000a__x000a_Mars 2021_x000a_Nombre de services, pendant la pandémie" dataDxfId="2265" dataCellStyle="Comma"/>
    <tableColumn id="28" xr3:uid="{EC1E06E8-B14F-4024-9151-68B71D7F5C7C}" name="_x000a_Mars 2020 à mars 2021 (moyenne mensuelle)_x000a_Nombre de services, pendant la pandémie" dataDxfId="2264" dataCellStyle="Percent"/>
    <tableColumn id="29" xr3:uid="{3C22C3D2-87EE-4929-AF4B-222E64F04978}" name="_x000a_Mars 2019 à mars 2020_x000a_Variation en pourcentage, avant la pandémie vs pendant la pandémie" dataDxfId="2263" dataCellStyle="Percent"/>
    <tableColumn id="30" xr3:uid="{71D43DF6-1F07-4EF4-B482-1FAD8057CE6A}" name="_x000a_Avril 2019 à avril 2020_x000a_Variation en pourcentage, avant la pandémie vs pendant la pandémie" dataDxfId="2262" dataCellStyle="Percent"/>
    <tableColumn id="31" xr3:uid="{CEF234D1-AEF3-486E-9304-8ED8E6453E67}" name="_x000a_Mai 2019 à mai 2020_x000a_Variation en pourcentage, avant la pandémie vs pendant la pandémie" dataDxfId="2261" dataCellStyle="Percent"/>
    <tableColumn id="32" xr3:uid="{65C3050B-02E0-4EEA-B4A8-188BF32497EB}" name="_x000a_Juin 2019 à juin 2020_x000a_Variation en pourcentage, avant la pandémie vs pendant la pandémie" dataDxfId="2260" dataCellStyle="Percent"/>
    <tableColumn id="33" xr3:uid="{DF776443-EBBC-4EC8-81F1-57ED2B99CAC1}" name="_x000a_Juillet 2019 à juillet 2020_x000a_Variation en pourcentage, avant la pandémie vs pendant la pandémie" dataDxfId="2259" dataCellStyle="Percent"/>
    <tableColumn id="34" xr3:uid="{7BAEA8F0-1E5D-4CFB-AB0A-5C479B2276F1}" name="_x000a_Août 2019 à août 2020_x000a_Variation en pourcentage, avant la pandémie vs pendant la pandémie" dataDxfId="2258" dataCellStyle="Percent"/>
    <tableColumn id="35" xr3:uid="{9C47A9E0-870E-48A5-9AB3-30C3BDDCCB38}" name="_x000a_Septembre 2019 à septembre 2020_x000a_Variation en pourcentage, avant la pandémie vs pendant la pandémie" dataDxfId="2257" dataCellStyle="Percent"/>
    <tableColumn id="36" xr3:uid="{14D72FD2-81F1-4C4E-B49C-506E044B26E0}" name="_x000a_Octobre 2019 à octobre 2020_x000a_Variation en pourcentage, avant la pandémie vs pendant la pandémie" dataDxfId="2256" dataCellStyle="Percent"/>
    <tableColumn id="37" xr3:uid="{B98660B9-1B53-42AD-94AC-93D1B08F5861}" name="_x000a_Novembre 2019 à novembre 2020_x000a_Variation en pourcentage, avant la pandémie vs pendant la pandémie" dataDxfId="2255" dataCellStyle="Percent"/>
    <tableColumn id="38" xr3:uid="{6C27BFFD-D4CB-4F91-BF7E-4B633FDC0468}" name="_x000a_Décembre 2019 à décembre 2020_x000a_Variation en pourcentage, avant la pandémie vs pendant la pandémie" dataDxfId="2254" dataCellStyle="Percent"/>
    <tableColumn id="39" xr3:uid="{21CBC0EE-22FB-47BA-9358-95C6CFDB1485}" name="_x000a_Janvier 2019 à janvier 2021_x000a_Variation en pourcentage, avant la pandémie vs pendant la pandémie" dataDxfId="2253" dataCellStyle="Percent"/>
    <tableColumn id="40" xr3:uid="{AA2E55D8-0EE9-4B34-B8C4-EF109E9DB20F}" name="_x000a_Février 2019 à février 2021_x000a_Variation en pourcentage, avant la pandémie vs pendant la pandémie" dataDxfId="2252" dataCellStyle="Percent"/>
    <tableColumn id="41" xr3:uid="{04314CF2-7741-47CE-8F85-DDADD51E1B15}" name="_x000a_Mars 2019 à mars 2021_x000a_Variation en pourcentage, avant la pandémie vs pendant la pandémie" dataDxfId="2251"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stagram.com/cihi_icis/" TargetMode="External"/><Relationship Id="rId3" Type="http://schemas.openxmlformats.org/officeDocument/2006/relationships/hyperlink" Target="mailto:media@icis.ca" TargetMode="External"/><Relationship Id="rId7" Type="http://schemas.openxmlformats.org/officeDocument/2006/relationships/hyperlink" Target="https://www.linkedin.com/company/canadian-institute-for-health-information" TargetMode="External"/><Relationship Id="rId2" Type="http://schemas.openxmlformats.org/officeDocument/2006/relationships/hyperlink" Target="https://www.cihi.ca/fr/acceder-aux-donnees-et-aux-rapports/faire-une-demande-de-donnees" TargetMode="External"/><Relationship Id="rId1" Type="http://schemas.openxmlformats.org/officeDocument/2006/relationships/hyperlink" Target="mailto:rapportsante@icis.ca" TargetMode="External"/><Relationship Id="rId6" Type="http://schemas.openxmlformats.org/officeDocument/2006/relationships/hyperlink" Target="http://www.facebook.com/CIHI.ICIS" TargetMode="External"/><Relationship Id="rId11" Type="http://schemas.openxmlformats.org/officeDocument/2006/relationships/drawing" Target="../drawings/drawing1.xml"/><Relationship Id="rId5" Type="http://schemas.openxmlformats.org/officeDocument/2006/relationships/hyperlink" Target="https://twitter.com/cihi_icis" TargetMode="External"/><Relationship Id="rId10" Type="http://schemas.openxmlformats.org/officeDocument/2006/relationships/printerSettings" Target="../printerSettings/printerSettings1.bin"/><Relationship Id="rId4" Type="http://schemas.openxmlformats.org/officeDocument/2006/relationships/hyperlink" Target="https://www.cihi.ca/fr" TargetMode="External"/><Relationship Id="rId9" Type="http://schemas.openxmlformats.org/officeDocument/2006/relationships/hyperlink" Target="http://www.youtube.com/user/CIHICanada"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cihi.ca/fr/codes-de-facturation-des-medecins-en-reponse-a-la-covid-19" TargetMode="External"/><Relationship Id="rId2" Type="http://schemas.openxmlformats.org/officeDocument/2006/relationships/hyperlink" Target="https://www.cihi.ca/fr/acceder-aux-donnees-et-aux-rapports/comment-utiliser-les-donnees-provisoires-de-licis-sur-la-sante" TargetMode="External"/><Relationship Id="rId1" Type="http://schemas.openxmlformats.org/officeDocument/2006/relationships/hyperlink" Target="https://www.cihi.ca/fr/codes-de-facturation-des-medecins-en-reponse-a-la-covid-19"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cihi.ca/sites/default/files/document/national-physician-database-data-release-2019-2020-methodology-notes-fr.pdf" TargetMode="External"/><Relationship Id="rId13" Type="http://schemas.openxmlformats.org/officeDocument/2006/relationships/hyperlink" Target="https://www.cihi.ca/sites/default/files/document/national-physician-database-data-release-2018-2019-methodology-notes-fr.pdf" TargetMode="External"/><Relationship Id="rId18" Type="http://schemas.openxmlformats.org/officeDocument/2006/relationships/hyperlink" Target="https://www.cihi.ca/sites/default/files/document/national-physician-database-data-release-2019-2020-methodology-notes-fr.pdf" TargetMode="External"/><Relationship Id="rId26" Type="http://schemas.openxmlformats.org/officeDocument/2006/relationships/table" Target="../tables/table5.xml"/><Relationship Id="rId3" Type="http://schemas.openxmlformats.org/officeDocument/2006/relationships/hyperlink" Target="https://www.cihi.ca/sites/default/files/document/national-physician-database-data-release-2018-2019-methodology-notes-fr.pdf" TargetMode="External"/><Relationship Id="rId21" Type="http://schemas.openxmlformats.org/officeDocument/2006/relationships/printerSettings" Target="../printerSettings/printerSettings4.bin"/><Relationship Id="rId7" Type="http://schemas.openxmlformats.org/officeDocument/2006/relationships/hyperlink" Target="https://www.cihi.ca/sites/default/files/document/national-physician-database-data-release-2018-2019-methodology-notes-fr.pdf" TargetMode="External"/><Relationship Id="rId12" Type="http://schemas.openxmlformats.org/officeDocument/2006/relationships/hyperlink" Target="https://www.cihi.ca/sites/default/files/document/national-physician-database-data-release-2019-2020-methodology-notes-fr.pdf" TargetMode="External"/><Relationship Id="rId17" Type="http://schemas.openxmlformats.org/officeDocument/2006/relationships/hyperlink" Target="https://www.cihi.ca/sites/default/files/document/national-physician-database-data-release-2018-2019-methodology-notes-fr.pdf" TargetMode="External"/><Relationship Id="rId25" Type="http://schemas.openxmlformats.org/officeDocument/2006/relationships/table" Target="../tables/table4.xml"/><Relationship Id="rId2" Type="http://schemas.openxmlformats.org/officeDocument/2006/relationships/hyperlink" Target="https://www.cihi.ca/sites/default/files/document/national-physician-database-data-release-2019-2020-methodology-notes-fr.pdf" TargetMode="External"/><Relationship Id="rId16" Type="http://schemas.openxmlformats.org/officeDocument/2006/relationships/hyperlink" Target="https://www.cihi.ca/sites/default/files/document/national-physician-database-data-release-2019-2020-methodology-notes-fr.pdf" TargetMode="External"/><Relationship Id="rId20" Type="http://schemas.openxmlformats.org/officeDocument/2006/relationships/hyperlink" Target="https://www.cihi.ca/sites/default/files/document/national-physician-database-data-release-2019-2020-methodology-notes-fr.pdf" TargetMode="External"/><Relationship Id="rId29" Type="http://schemas.openxmlformats.org/officeDocument/2006/relationships/table" Target="../tables/table8.xml"/><Relationship Id="rId1" Type="http://schemas.openxmlformats.org/officeDocument/2006/relationships/hyperlink" Target="https://www.cihi.ca/sites/default/files/document/national-physician-database-data-release-2018-2019-methodology-notes-fr.pdf" TargetMode="External"/><Relationship Id="rId6" Type="http://schemas.openxmlformats.org/officeDocument/2006/relationships/hyperlink" Target="https://www.cihi.ca/sites/default/files/document/national-physician-database-data-release-2019-2020-methodology-notes-fr.pdf" TargetMode="External"/><Relationship Id="rId11" Type="http://schemas.openxmlformats.org/officeDocument/2006/relationships/hyperlink" Target="https://www.cihi.ca/sites/default/files/document/national-physician-database-data-release-2018-2019-methodology-notes-fr.pdf" TargetMode="External"/><Relationship Id="rId24" Type="http://schemas.openxmlformats.org/officeDocument/2006/relationships/table" Target="../tables/table3.xml"/><Relationship Id="rId5" Type="http://schemas.openxmlformats.org/officeDocument/2006/relationships/hyperlink" Target="https://www.cihi.ca/sites/default/files/document/national-physician-database-data-release-2018-2019-methodology-notes-fr.pdf" TargetMode="External"/><Relationship Id="rId15" Type="http://schemas.openxmlformats.org/officeDocument/2006/relationships/hyperlink" Target="https://www.cihi.ca/sites/default/files/document/national-physician-database-data-release-2018-2019-methodology-notes-fr.pdf" TargetMode="External"/><Relationship Id="rId23" Type="http://schemas.openxmlformats.org/officeDocument/2006/relationships/table" Target="../tables/table2.xml"/><Relationship Id="rId28" Type="http://schemas.openxmlformats.org/officeDocument/2006/relationships/table" Target="../tables/table7.xml"/><Relationship Id="rId10" Type="http://schemas.openxmlformats.org/officeDocument/2006/relationships/hyperlink" Target="https://www.cihi.ca/sites/default/files/document/national-physician-database-data-release-2019-2020-methodology-notes-fr.pdf" TargetMode="External"/><Relationship Id="rId19" Type="http://schemas.openxmlformats.org/officeDocument/2006/relationships/hyperlink" Target="https://www.cihi.ca/sites/default/files/document/national-physician-database-data-release-2018-2019-methodology-notes-fr.pdf" TargetMode="External"/><Relationship Id="rId31" Type="http://schemas.openxmlformats.org/officeDocument/2006/relationships/table" Target="../tables/table10.xml"/><Relationship Id="rId4" Type="http://schemas.openxmlformats.org/officeDocument/2006/relationships/hyperlink" Target="https://www.cihi.ca/sites/default/files/document/national-physician-database-data-release-2019-2020-methodology-notes-fr.pdf" TargetMode="External"/><Relationship Id="rId9" Type="http://schemas.openxmlformats.org/officeDocument/2006/relationships/hyperlink" Target="https://www.cihi.ca/sites/default/files/document/national-physician-database-data-release-2018-2019-methodology-notes-fr.pdf" TargetMode="External"/><Relationship Id="rId14" Type="http://schemas.openxmlformats.org/officeDocument/2006/relationships/hyperlink" Target="https://www.cihi.ca/sites/default/files/document/national-physician-database-data-release-2019-2020-methodology-notes-fr.pdf" TargetMode="External"/><Relationship Id="rId22" Type="http://schemas.openxmlformats.org/officeDocument/2006/relationships/table" Target="../tables/table1.xml"/><Relationship Id="rId27" Type="http://schemas.openxmlformats.org/officeDocument/2006/relationships/table" Target="../tables/table6.xml"/><Relationship Id="rId30" Type="http://schemas.openxmlformats.org/officeDocument/2006/relationships/table" Target="../tables/table9.xml"/></Relationships>
</file>

<file path=xl/worksheets/_rels/sheet5.xml.rels><?xml version="1.0" encoding="UTF-8" standalone="yes"?>
<Relationships xmlns="http://schemas.openxmlformats.org/package/2006/relationships"><Relationship Id="rId8" Type="http://schemas.openxmlformats.org/officeDocument/2006/relationships/hyperlink" Target="https://www.cihi.ca/sites/default/files/document/national-physician-database-data-release-2019-2020-methodology-notes-fr.pdf" TargetMode="External"/><Relationship Id="rId13" Type="http://schemas.openxmlformats.org/officeDocument/2006/relationships/hyperlink" Target="https://www.cihi.ca/sites/default/files/document/national-physician-database-data-release-2018-2019-methodology-notes-fr.pdf" TargetMode="External"/><Relationship Id="rId18" Type="http://schemas.openxmlformats.org/officeDocument/2006/relationships/hyperlink" Target="https://www.cihi.ca/sites/default/files/document/national-physician-database-data-release-2019-2020-methodology-notes-fr.pdf" TargetMode="External"/><Relationship Id="rId26" Type="http://schemas.openxmlformats.org/officeDocument/2006/relationships/table" Target="../tables/table15.xml"/><Relationship Id="rId3" Type="http://schemas.openxmlformats.org/officeDocument/2006/relationships/hyperlink" Target="https://www.cihi.ca/sites/default/files/document/national-physician-database-data-release-2018-2019-methodology-notes-fr.pdf" TargetMode="External"/><Relationship Id="rId21" Type="http://schemas.openxmlformats.org/officeDocument/2006/relationships/printerSettings" Target="../printerSettings/printerSettings5.bin"/><Relationship Id="rId7" Type="http://schemas.openxmlformats.org/officeDocument/2006/relationships/hyperlink" Target="https://www.cihi.ca/sites/default/files/document/national-physician-database-data-release-2018-2019-methodology-notes-fr.pdf" TargetMode="External"/><Relationship Id="rId12" Type="http://schemas.openxmlformats.org/officeDocument/2006/relationships/hyperlink" Target="https://www.cihi.ca/sites/default/files/document/national-physician-database-data-release-2019-2020-methodology-notes-fr.pdf" TargetMode="External"/><Relationship Id="rId17" Type="http://schemas.openxmlformats.org/officeDocument/2006/relationships/hyperlink" Target="https://www.cihi.ca/sites/default/files/document/national-physician-database-data-release-2018-2019-methodology-notes-fr.pdf" TargetMode="External"/><Relationship Id="rId25" Type="http://schemas.openxmlformats.org/officeDocument/2006/relationships/table" Target="../tables/table14.xml"/><Relationship Id="rId2" Type="http://schemas.openxmlformats.org/officeDocument/2006/relationships/hyperlink" Target="https://www.cihi.ca/sites/default/files/document/national-physician-database-data-release-2019-2020-methodology-notes-fr.pdf" TargetMode="External"/><Relationship Id="rId16" Type="http://schemas.openxmlformats.org/officeDocument/2006/relationships/hyperlink" Target="https://www.cihi.ca/sites/default/files/document/national-physician-database-data-release-2019-2020-methodology-notes-fr.pdf" TargetMode="External"/><Relationship Id="rId20" Type="http://schemas.openxmlformats.org/officeDocument/2006/relationships/hyperlink" Target="https://www.cihi.ca/sites/default/files/document/national-physician-database-data-release-2019-2020-methodology-notes-fr.pdf" TargetMode="External"/><Relationship Id="rId29" Type="http://schemas.openxmlformats.org/officeDocument/2006/relationships/table" Target="../tables/table18.xml"/><Relationship Id="rId1" Type="http://schemas.openxmlformats.org/officeDocument/2006/relationships/hyperlink" Target="https://www.cihi.ca/sites/default/files/document/national-physician-database-data-release-2018-2019-methodology-notes-fr.pdf" TargetMode="External"/><Relationship Id="rId6" Type="http://schemas.openxmlformats.org/officeDocument/2006/relationships/hyperlink" Target="https://www.cihi.ca/sites/default/files/document/national-physician-database-data-release-2019-2020-methodology-notes-fr.pdf" TargetMode="External"/><Relationship Id="rId11" Type="http://schemas.openxmlformats.org/officeDocument/2006/relationships/hyperlink" Target="https://www.cihi.ca/sites/default/files/document/national-physician-database-data-release-2018-2019-methodology-notes-fr.pdf" TargetMode="External"/><Relationship Id="rId24" Type="http://schemas.openxmlformats.org/officeDocument/2006/relationships/table" Target="../tables/table13.xml"/><Relationship Id="rId5" Type="http://schemas.openxmlformats.org/officeDocument/2006/relationships/hyperlink" Target="https://www.cihi.ca/sites/default/files/document/national-physician-database-data-release-2018-2019-methodology-notes-fr.pdf" TargetMode="External"/><Relationship Id="rId15" Type="http://schemas.openxmlformats.org/officeDocument/2006/relationships/hyperlink" Target="https://www.cihi.ca/sites/default/files/document/national-physician-database-data-release-2018-2019-methodology-notes-fr.pdf" TargetMode="External"/><Relationship Id="rId23" Type="http://schemas.openxmlformats.org/officeDocument/2006/relationships/table" Target="../tables/table12.xml"/><Relationship Id="rId28" Type="http://schemas.openxmlformats.org/officeDocument/2006/relationships/table" Target="../tables/table17.xml"/><Relationship Id="rId10" Type="http://schemas.openxmlformats.org/officeDocument/2006/relationships/hyperlink" Target="https://www.cihi.ca/sites/default/files/document/national-physician-database-data-release-2019-2020-methodology-notes-fr.pdf" TargetMode="External"/><Relationship Id="rId19" Type="http://schemas.openxmlformats.org/officeDocument/2006/relationships/hyperlink" Target="https://www.cihi.ca/sites/default/files/document/national-physician-database-data-release-2018-2019-methodology-notes-fr.pdf" TargetMode="External"/><Relationship Id="rId31" Type="http://schemas.openxmlformats.org/officeDocument/2006/relationships/table" Target="../tables/table20.xml"/><Relationship Id="rId4" Type="http://schemas.openxmlformats.org/officeDocument/2006/relationships/hyperlink" Target="https://www.cihi.ca/sites/default/files/document/national-physician-database-data-release-2019-2020-methodology-notes-fr.pdf" TargetMode="External"/><Relationship Id="rId9" Type="http://schemas.openxmlformats.org/officeDocument/2006/relationships/hyperlink" Target="https://www.cihi.ca/sites/default/files/document/national-physician-database-data-release-2018-2019-methodology-notes-fr.pdf" TargetMode="External"/><Relationship Id="rId14" Type="http://schemas.openxmlformats.org/officeDocument/2006/relationships/hyperlink" Target="https://www.cihi.ca/sites/default/files/document/national-physician-database-data-release-2019-2020-methodology-notes-fr.pdf" TargetMode="External"/><Relationship Id="rId22" Type="http://schemas.openxmlformats.org/officeDocument/2006/relationships/table" Target="../tables/table11.xml"/><Relationship Id="rId27" Type="http://schemas.openxmlformats.org/officeDocument/2006/relationships/table" Target="../tables/table16.xml"/><Relationship Id="rId30" Type="http://schemas.openxmlformats.org/officeDocument/2006/relationships/table" Target="../tables/table19.xml"/></Relationships>
</file>

<file path=xl/worksheets/_rels/sheet6.xml.rels><?xml version="1.0" encoding="UTF-8" standalone="yes"?>
<Relationships xmlns="http://schemas.openxmlformats.org/package/2006/relationships"><Relationship Id="rId8" Type="http://schemas.openxmlformats.org/officeDocument/2006/relationships/hyperlink" Target="https://www.cihi.ca/sites/default/files/document/national-physician-database-data-release-2019-2020-methodology-notes-fr.pdf" TargetMode="External"/><Relationship Id="rId13" Type="http://schemas.openxmlformats.org/officeDocument/2006/relationships/hyperlink" Target="https://www.cihi.ca/sites/default/files/document/national-physician-database-data-release-2018-2019-methodology-notes-fr.pdf" TargetMode="External"/><Relationship Id="rId18" Type="http://schemas.openxmlformats.org/officeDocument/2006/relationships/hyperlink" Target="https://www.cihi.ca/sites/default/files/document/national-physician-database-data-release-2019-2020-methodology-notes-fr.pdf" TargetMode="External"/><Relationship Id="rId26" Type="http://schemas.openxmlformats.org/officeDocument/2006/relationships/table" Target="../tables/table25.xml"/><Relationship Id="rId3" Type="http://schemas.openxmlformats.org/officeDocument/2006/relationships/hyperlink" Target="https://www.cihi.ca/sites/default/files/document/national-physician-database-data-release-2018-2019-methodology-notes-fr.pdf" TargetMode="External"/><Relationship Id="rId21" Type="http://schemas.openxmlformats.org/officeDocument/2006/relationships/printerSettings" Target="../printerSettings/printerSettings6.bin"/><Relationship Id="rId7" Type="http://schemas.openxmlformats.org/officeDocument/2006/relationships/hyperlink" Target="https://www.cihi.ca/sites/default/files/document/national-physician-database-data-release-2018-2019-methodology-notes-fr.pdf" TargetMode="External"/><Relationship Id="rId12" Type="http://schemas.openxmlformats.org/officeDocument/2006/relationships/hyperlink" Target="https://www.cihi.ca/sites/default/files/document/national-physician-database-data-release-2019-2020-methodology-notes-fr.pdf" TargetMode="External"/><Relationship Id="rId17" Type="http://schemas.openxmlformats.org/officeDocument/2006/relationships/hyperlink" Target="https://www.cihi.ca/sites/default/files/document/national-physician-database-data-release-2018-2019-methodology-notes-fr.pdf" TargetMode="External"/><Relationship Id="rId25" Type="http://schemas.openxmlformats.org/officeDocument/2006/relationships/table" Target="../tables/table24.xml"/><Relationship Id="rId2" Type="http://schemas.openxmlformats.org/officeDocument/2006/relationships/hyperlink" Target="https://www.cihi.ca/sites/default/files/document/national-physician-database-data-release-2019-2020-methodology-notes-fr.pdf" TargetMode="External"/><Relationship Id="rId16" Type="http://schemas.openxmlformats.org/officeDocument/2006/relationships/hyperlink" Target="https://www.cihi.ca/sites/default/files/document/national-physician-database-data-release-2019-2020-methodology-notes-fr.pdf" TargetMode="External"/><Relationship Id="rId20" Type="http://schemas.openxmlformats.org/officeDocument/2006/relationships/hyperlink" Target="https://www.cihi.ca/sites/default/files/document/national-physician-database-data-release-2019-2020-methodology-notes-fr.pdf" TargetMode="External"/><Relationship Id="rId29" Type="http://schemas.openxmlformats.org/officeDocument/2006/relationships/table" Target="../tables/table28.xml"/><Relationship Id="rId1" Type="http://schemas.openxmlformats.org/officeDocument/2006/relationships/hyperlink" Target="https://www.cihi.ca/sites/default/files/document/national-physician-database-data-release-2018-2019-methodology-notes-fr.pdf" TargetMode="External"/><Relationship Id="rId6" Type="http://schemas.openxmlformats.org/officeDocument/2006/relationships/hyperlink" Target="https://www.cihi.ca/sites/default/files/document/national-physician-database-data-release-2019-2020-methodology-notes-fr.pdf" TargetMode="External"/><Relationship Id="rId11" Type="http://schemas.openxmlformats.org/officeDocument/2006/relationships/hyperlink" Target="https://www.cihi.ca/sites/default/files/document/national-physician-database-data-release-2018-2019-methodology-notes-fr.pdf" TargetMode="External"/><Relationship Id="rId24" Type="http://schemas.openxmlformats.org/officeDocument/2006/relationships/table" Target="../tables/table23.xml"/><Relationship Id="rId5" Type="http://schemas.openxmlformats.org/officeDocument/2006/relationships/hyperlink" Target="https://www.cihi.ca/sites/default/files/document/national-physician-database-data-release-2018-2019-methodology-notes-fr.pdf" TargetMode="External"/><Relationship Id="rId15" Type="http://schemas.openxmlformats.org/officeDocument/2006/relationships/hyperlink" Target="https://www.cihi.ca/sites/default/files/document/national-physician-database-data-release-2018-2019-methodology-notes-fr.pdf" TargetMode="External"/><Relationship Id="rId23" Type="http://schemas.openxmlformats.org/officeDocument/2006/relationships/table" Target="../tables/table22.xml"/><Relationship Id="rId28" Type="http://schemas.openxmlformats.org/officeDocument/2006/relationships/table" Target="../tables/table27.xml"/><Relationship Id="rId10" Type="http://schemas.openxmlformats.org/officeDocument/2006/relationships/hyperlink" Target="https://www.cihi.ca/sites/default/files/document/national-physician-database-data-release-2019-2020-methodology-notes-fr.pdf" TargetMode="External"/><Relationship Id="rId19" Type="http://schemas.openxmlformats.org/officeDocument/2006/relationships/hyperlink" Target="https://www.cihi.ca/sites/default/files/document/national-physician-database-data-release-2018-2019-methodology-notes-fr.pdf" TargetMode="External"/><Relationship Id="rId31" Type="http://schemas.openxmlformats.org/officeDocument/2006/relationships/table" Target="../tables/table30.xml"/><Relationship Id="rId4" Type="http://schemas.openxmlformats.org/officeDocument/2006/relationships/hyperlink" Target="https://www.cihi.ca/sites/default/files/document/national-physician-database-data-release-2019-2020-methodology-notes-fr.pdf" TargetMode="External"/><Relationship Id="rId9" Type="http://schemas.openxmlformats.org/officeDocument/2006/relationships/hyperlink" Target="https://www.cihi.ca/sites/default/files/document/national-physician-database-data-release-2018-2019-methodology-notes-fr.pdf" TargetMode="External"/><Relationship Id="rId14" Type="http://schemas.openxmlformats.org/officeDocument/2006/relationships/hyperlink" Target="https://www.cihi.ca/sites/default/files/document/national-physician-database-data-release-2019-2020-methodology-notes-fr.pdf" TargetMode="Externa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s>
</file>

<file path=xl/worksheets/_rels/sheet7.xml.rels><?xml version="1.0" encoding="UTF-8" standalone="yes"?>
<Relationships xmlns="http://schemas.openxmlformats.org/package/2006/relationships"><Relationship Id="rId8" Type="http://schemas.openxmlformats.org/officeDocument/2006/relationships/hyperlink" Target="https://www.cihi.ca/sites/default/files/document/national-physician-database-data-release-2019-2020-methodology-notes-fr.pdf" TargetMode="External"/><Relationship Id="rId13" Type="http://schemas.openxmlformats.org/officeDocument/2006/relationships/hyperlink" Target="https://www.cihi.ca/sites/default/files/document/national-physician-database-data-release-2018-2019-methodology-notes-fr.pdf" TargetMode="External"/><Relationship Id="rId18" Type="http://schemas.openxmlformats.org/officeDocument/2006/relationships/hyperlink" Target="https://www.cihi.ca/sites/default/files/document/national-physician-database-data-release-2019-2020-methodology-notes-fr.pdf" TargetMode="External"/><Relationship Id="rId26" Type="http://schemas.openxmlformats.org/officeDocument/2006/relationships/table" Target="../tables/table35.xml"/><Relationship Id="rId3" Type="http://schemas.openxmlformats.org/officeDocument/2006/relationships/hyperlink" Target="https://www.cihi.ca/sites/default/files/document/national-physician-database-data-release-2018-2019-methodology-notes-fr.pdf" TargetMode="External"/><Relationship Id="rId21" Type="http://schemas.openxmlformats.org/officeDocument/2006/relationships/printerSettings" Target="../printerSettings/printerSettings7.bin"/><Relationship Id="rId7" Type="http://schemas.openxmlformats.org/officeDocument/2006/relationships/hyperlink" Target="https://www.cihi.ca/sites/default/files/document/national-physician-database-data-release-2018-2019-methodology-notes-fr.pdf" TargetMode="External"/><Relationship Id="rId12" Type="http://schemas.openxmlformats.org/officeDocument/2006/relationships/hyperlink" Target="https://www.cihi.ca/sites/default/files/document/national-physician-database-data-release-2019-2020-methodology-notes-fr.pdf" TargetMode="External"/><Relationship Id="rId17" Type="http://schemas.openxmlformats.org/officeDocument/2006/relationships/hyperlink" Target="https://www.cihi.ca/sites/default/files/document/national-physician-database-data-release-2018-2019-methodology-notes-fr.pdf" TargetMode="External"/><Relationship Id="rId25" Type="http://schemas.openxmlformats.org/officeDocument/2006/relationships/table" Target="../tables/table34.xml"/><Relationship Id="rId2" Type="http://schemas.openxmlformats.org/officeDocument/2006/relationships/hyperlink" Target="https://www.cihi.ca/sites/default/files/document/national-physician-database-data-release-2019-2020-methodology-notes-fr.pdf" TargetMode="External"/><Relationship Id="rId16" Type="http://schemas.openxmlformats.org/officeDocument/2006/relationships/hyperlink" Target="https://www.cihi.ca/sites/default/files/document/national-physician-database-data-release-2019-2020-methodology-notes-fr.pdf" TargetMode="External"/><Relationship Id="rId20" Type="http://schemas.openxmlformats.org/officeDocument/2006/relationships/hyperlink" Target="https://www.cihi.ca/sites/default/files/document/national-physician-database-data-release-2019-2020-methodology-notes-fr.pdf" TargetMode="External"/><Relationship Id="rId29" Type="http://schemas.openxmlformats.org/officeDocument/2006/relationships/table" Target="../tables/table38.xml"/><Relationship Id="rId1" Type="http://schemas.openxmlformats.org/officeDocument/2006/relationships/hyperlink" Target="https://www.cihi.ca/sites/default/files/document/national-physician-database-data-release-2018-2019-methodology-notes-fr.pdf" TargetMode="External"/><Relationship Id="rId6" Type="http://schemas.openxmlformats.org/officeDocument/2006/relationships/hyperlink" Target="https://www.cihi.ca/sites/default/files/document/national-physician-database-data-release-2019-2020-methodology-notes-fr.pdf" TargetMode="External"/><Relationship Id="rId11" Type="http://schemas.openxmlformats.org/officeDocument/2006/relationships/hyperlink" Target="https://www.cihi.ca/sites/default/files/document/national-physician-database-data-release-2018-2019-methodology-notes-fr.pdf" TargetMode="External"/><Relationship Id="rId24" Type="http://schemas.openxmlformats.org/officeDocument/2006/relationships/table" Target="../tables/table33.xml"/><Relationship Id="rId5" Type="http://schemas.openxmlformats.org/officeDocument/2006/relationships/hyperlink" Target="https://www.cihi.ca/sites/default/files/document/national-physician-database-data-release-2018-2019-methodology-notes-fr.pdf" TargetMode="External"/><Relationship Id="rId15" Type="http://schemas.openxmlformats.org/officeDocument/2006/relationships/hyperlink" Target="https://www.cihi.ca/sites/default/files/document/national-physician-database-data-release-2018-2019-methodology-notes-fr.pdf" TargetMode="External"/><Relationship Id="rId23" Type="http://schemas.openxmlformats.org/officeDocument/2006/relationships/table" Target="../tables/table32.xml"/><Relationship Id="rId28" Type="http://schemas.openxmlformats.org/officeDocument/2006/relationships/table" Target="../tables/table37.xml"/><Relationship Id="rId10" Type="http://schemas.openxmlformats.org/officeDocument/2006/relationships/hyperlink" Target="https://www.cihi.ca/sites/default/files/document/national-physician-database-data-release-2019-2020-methodology-notes-fr.pdf" TargetMode="External"/><Relationship Id="rId19" Type="http://schemas.openxmlformats.org/officeDocument/2006/relationships/hyperlink" Target="https://www.cihi.ca/sites/default/files/document/national-physician-database-data-release-2018-2019-methodology-notes-fr.pdf" TargetMode="External"/><Relationship Id="rId31" Type="http://schemas.openxmlformats.org/officeDocument/2006/relationships/table" Target="../tables/table40.xml"/><Relationship Id="rId4" Type="http://schemas.openxmlformats.org/officeDocument/2006/relationships/hyperlink" Target="https://www.cihi.ca/sites/default/files/document/national-physician-database-data-release-2019-2020-methodology-notes-fr.pdf" TargetMode="External"/><Relationship Id="rId9" Type="http://schemas.openxmlformats.org/officeDocument/2006/relationships/hyperlink" Target="https://www.cihi.ca/sites/default/files/document/national-physician-database-data-release-2018-2019-methodology-notes-fr.pdf" TargetMode="External"/><Relationship Id="rId14" Type="http://schemas.openxmlformats.org/officeDocument/2006/relationships/hyperlink" Target="https://www.cihi.ca/sites/default/files/document/national-physician-database-data-release-2019-2020-methodology-notes-fr.pdf" TargetMode="External"/><Relationship Id="rId22" Type="http://schemas.openxmlformats.org/officeDocument/2006/relationships/table" Target="../tables/table31.xml"/><Relationship Id="rId27" Type="http://schemas.openxmlformats.org/officeDocument/2006/relationships/table" Target="../tables/table36.xml"/><Relationship Id="rId30" Type="http://schemas.openxmlformats.org/officeDocument/2006/relationships/table" Target="../tables/table39.xml"/></Relationships>
</file>

<file path=xl/worksheets/_rels/sheet8.xml.rels><?xml version="1.0" encoding="UTF-8" standalone="yes"?>
<Relationships xmlns="http://schemas.openxmlformats.org/package/2006/relationships"><Relationship Id="rId8" Type="http://schemas.openxmlformats.org/officeDocument/2006/relationships/hyperlink" Target="https://www.cihi.ca/sites/default/files/document/national-physician-database-data-release-2019-2020-methodology-notes-fr.pdf" TargetMode="External"/><Relationship Id="rId13" Type="http://schemas.openxmlformats.org/officeDocument/2006/relationships/hyperlink" Target="https://www.cihi.ca/sites/default/files/document/national-physician-database-data-release-2018-2019-methodology-notes-fr.pdf" TargetMode="External"/><Relationship Id="rId18" Type="http://schemas.openxmlformats.org/officeDocument/2006/relationships/hyperlink" Target="https://www.cihi.ca/sites/default/files/document/national-physician-database-data-release-2019-2020-methodology-notes-fr.pdf" TargetMode="External"/><Relationship Id="rId26" Type="http://schemas.openxmlformats.org/officeDocument/2006/relationships/table" Target="../tables/table45.xml"/><Relationship Id="rId3" Type="http://schemas.openxmlformats.org/officeDocument/2006/relationships/hyperlink" Target="https://www.cihi.ca/sites/default/files/document/national-physician-database-data-release-2018-2019-methodology-notes-fr.pdf" TargetMode="External"/><Relationship Id="rId21" Type="http://schemas.openxmlformats.org/officeDocument/2006/relationships/printerSettings" Target="../printerSettings/printerSettings8.bin"/><Relationship Id="rId7" Type="http://schemas.openxmlformats.org/officeDocument/2006/relationships/hyperlink" Target="https://www.cihi.ca/sites/default/files/document/national-physician-database-data-release-2018-2019-methodology-notes-fr.pdf" TargetMode="External"/><Relationship Id="rId12" Type="http://schemas.openxmlformats.org/officeDocument/2006/relationships/hyperlink" Target="https://www.cihi.ca/sites/default/files/document/national-physician-database-data-release-2019-2020-methodology-notes-fr.pdf" TargetMode="External"/><Relationship Id="rId17" Type="http://schemas.openxmlformats.org/officeDocument/2006/relationships/hyperlink" Target="https://www.cihi.ca/sites/default/files/document/national-physician-database-data-release-2018-2019-methodology-notes-fr.pdf" TargetMode="External"/><Relationship Id="rId25" Type="http://schemas.openxmlformats.org/officeDocument/2006/relationships/table" Target="../tables/table44.xml"/><Relationship Id="rId2" Type="http://schemas.openxmlformats.org/officeDocument/2006/relationships/hyperlink" Target="https://www.cihi.ca/sites/default/files/document/national-physician-database-data-release-2019-2020-methodology-notes-fr.pdf" TargetMode="External"/><Relationship Id="rId16" Type="http://schemas.openxmlformats.org/officeDocument/2006/relationships/hyperlink" Target="https://www.cihi.ca/sites/default/files/document/national-physician-database-data-release-2019-2020-methodology-notes-fr.pdf" TargetMode="External"/><Relationship Id="rId20" Type="http://schemas.openxmlformats.org/officeDocument/2006/relationships/hyperlink" Target="https://www.cihi.ca/sites/default/files/document/national-physician-database-data-release-2019-2020-methodology-notes-fr.pdf" TargetMode="External"/><Relationship Id="rId29" Type="http://schemas.openxmlformats.org/officeDocument/2006/relationships/table" Target="../tables/table48.xml"/><Relationship Id="rId1" Type="http://schemas.openxmlformats.org/officeDocument/2006/relationships/hyperlink" Target="https://www.cihi.ca/sites/default/files/document/national-physician-database-data-release-2018-2019-methodology-notes-fr.pdf" TargetMode="External"/><Relationship Id="rId6" Type="http://schemas.openxmlformats.org/officeDocument/2006/relationships/hyperlink" Target="https://www.cihi.ca/sites/default/files/document/national-physician-database-data-release-2019-2020-methodology-notes-fr.pdf" TargetMode="External"/><Relationship Id="rId11" Type="http://schemas.openxmlformats.org/officeDocument/2006/relationships/hyperlink" Target="https://www.cihi.ca/sites/default/files/document/national-physician-database-data-release-2018-2019-methodology-notes-fr.pdf" TargetMode="External"/><Relationship Id="rId24" Type="http://schemas.openxmlformats.org/officeDocument/2006/relationships/table" Target="../tables/table43.xml"/><Relationship Id="rId5" Type="http://schemas.openxmlformats.org/officeDocument/2006/relationships/hyperlink" Target="https://www.cihi.ca/sites/default/files/document/national-physician-database-data-release-2018-2019-methodology-notes-fr.pdf" TargetMode="External"/><Relationship Id="rId15" Type="http://schemas.openxmlformats.org/officeDocument/2006/relationships/hyperlink" Target="https://www.cihi.ca/sites/default/files/document/national-physician-database-data-release-2018-2019-methodology-notes-fr.pdf" TargetMode="External"/><Relationship Id="rId23" Type="http://schemas.openxmlformats.org/officeDocument/2006/relationships/table" Target="../tables/table42.xml"/><Relationship Id="rId28" Type="http://schemas.openxmlformats.org/officeDocument/2006/relationships/table" Target="../tables/table47.xml"/><Relationship Id="rId10" Type="http://schemas.openxmlformats.org/officeDocument/2006/relationships/hyperlink" Target="https://www.cihi.ca/sites/default/files/document/national-physician-database-data-release-2019-2020-methodology-notes-fr.pdf" TargetMode="External"/><Relationship Id="rId19" Type="http://schemas.openxmlformats.org/officeDocument/2006/relationships/hyperlink" Target="https://www.cihi.ca/sites/default/files/document/national-physician-database-data-release-2018-2019-methodology-notes-fr.pdf" TargetMode="External"/><Relationship Id="rId31" Type="http://schemas.openxmlformats.org/officeDocument/2006/relationships/table" Target="../tables/table50.xml"/><Relationship Id="rId4" Type="http://schemas.openxmlformats.org/officeDocument/2006/relationships/hyperlink" Target="https://www.cihi.ca/sites/default/files/document/national-physician-database-data-release-2019-2020-methodology-notes-fr.pdf" TargetMode="External"/><Relationship Id="rId9" Type="http://schemas.openxmlformats.org/officeDocument/2006/relationships/hyperlink" Target="https://www.cihi.ca/sites/default/files/document/national-physician-database-data-release-2018-2019-methodology-notes-fr.pdf" TargetMode="External"/><Relationship Id="rId14" Type="http://schemas.openxmlformats.org/officeDocument/2006/relationships/hyperlink" Target="https://www.cihi.ca/sites/default/files/document/national-physician-database-data-release-2019-2020-methodology-notes-fr.pdf" TargetMode="External"/><Relationship Id="rId22" Type="http://schemas.openxmlformats.org/officeDocument/2006/relationships/table" Target="../tables/table41.xml"/><Relationship Id="rId27" Type="http://schemas.openxmlformats.org/officeDocument/2006/relationships/table" Target="../tables/table46.xml"/><Relationship Id="rId30" Type="http://schemas.openxmlformats.org/officeDocument/2006/relationships/table" Target="../tables/table49.xml"/></Relationships>
</file>

<file path=xl/worksheets/_rels/sheet9.xml.rels><?xml version="1.0" encoding="UTF-8" standalone="yes"?>
<Relationships xmlns="http://schemas.openxmlformats.org/package/2006/relationships"><Relationship Id="rId8" Type="http://schemas.openxmlformats.org/officeDocument/2006/relationships/hyperlink" Target="https://www.cihi.ca/sites/default/files/document/national-physician-database-data-release-2019-2020-methodology-notes-fr.pdf" TargetMode="External"/><Relationship Id="rId13" Type="http://schemas.openxmlformats.org/officeDocument/2006/relationships/hyperlink" Target="https://www.cihi.ca/sites/default/files/document/national-physician-database-data-release-2018-2019-methodology-notes-fr.pdf" TargetMode="External"/><Relationship Id="rId18" Type="http://schemas.openxmlformats.org/officeDocument/2006/relationships/hyperlink" Target="https://www.cihi.ca/sites/default/files/document/national-physician-database-data-release-2019-2020-methodology-notes-fr.pdf" TargetMode="External"/><Relationship Id="rId26" Type="http://schemas.openxmlformats.org/officeDocument/2006/relationships/table" Target="../tables/table55.xml"/><Relationship Id="rId3" Type="http://schemas.openxmlformats.org/officeDocument/2006/relationships/hyperlink" Target="https://www.cihi.ca/sites/default/files/document/national-physician-database-data-release-2018-2019-methodology-notes-fr.pdf" TargetMode="External"/><Relationship Id="rId21" Type="http://schemas.openxmlformats.org/officeDocument/2006/relationships/printerSettings" Target="../printerSettings/printerSettings9.bin"/><Relationship Id="rId7" Type="http://schemas.openxmlformats.org/officeDocument/2006/relationships/hyperlink" Target="https://www.cihi.ca/sites/default/files/document/national-physician-database-data-release-2018-2019-methodology-notes-fr.pdf" TargetMode="External"/><Relationship Id="rId12" Type="http://schemas.openxmlformats.org/officeDocument/2006/relationships/hyperlink" Target="https://www.cihi.ca/sites/default/files/document/national-physician-database-data-release-2019-2020-methodology-notes-fr.pdf" TargetMode="External"/><Relationship Id="rId17" Type="http://schemas.openxmlformats.org/officeDocument/2006/relationships/hyperlink" Target="https://www.cihi.ca/sites/default/files/document/national-physician-database-data-release-2018-2019-methodology-notes-fr.pdf" TargetMode="External"/><Relationship Id="rId25" Type="http://schemas.openxmlformats.org/officeDocument/2006/relationships/table" Target="../tables/table54.xml"/><Relationship Id="rId2" Type="http://schemas.openxmlformats.org/officeDocument/2006/relationships/hyperlink" Target="https://www.cihi.ca/sites/default/files/document/national-physician-database-data-release-2019-2020-methodology-notes-fr.pdf" TargetMode="External"/><Relationship Id="rId16" Type="http://schemas.openxmlformats.org/officeDocument/2006/relationships/hyperlink" Target="https://www.cihi.ca/sites/default/files/document/national-physician-database-data-release-2019-2020-methodology-notes-fr.pdf" TargetMode="External"/><Relationship Id="rId20" Type="http://schemas.openxmlformats.org/officeDocument/2006/relationships/hyperlink" Target="https://www.cihi.ca/sites/default/files/document/national-physician-database-data-release-2019-2020-methodology-notes-fr.pdf" TargetMode="External"/><Relationship Id="rId29" Type="http://schemas.openxmlformats.org/officeDocument/2006/relationships/table" Target="../tables/table58.xml"/><Relationship Id="rId1" Type="http://schemas.openxmlformats.org/officeDocument/2006/relationships/hyperlink" Target="https://www.cihi.ca/sites/default/files/document/national-physician-database-data-release-2018-2019-methodology-notes-fr.pdf" TargetMode="External"/><Relationship Id="rId6" Type="http://schemas.openxmlformats.org/officeDocument/2006/relationships/hyperlink" Target="https://www.cihi.ca/sites/default/files/document/national-physician-database-data-release-2019-2020-methodology-notes-fr.pdf" TargetMode="External"/><Relationship Id="rId11" Type="http://schemas.openxmlformats.org/officeDocument/2006/relationships/hyperlink" Target="https://www.cihi.ca/sites/default/files/document/national-physician-database-data-release-2018-2019-methodology-notes-fr.pdf" TargetMode="External"/><Relationship Id="rId24" Type="http://schemas.openxmlformats.org/officeDocument/2006/relationships/table" Target="../tables/table53.xml"/><Relationship Id="rId5" Type="http://schemas.openxmlformats.org/officeDocument/2006/relationships/hyperlink" Target="https://www.cihi.ca/sites/default/files/document/national-physician-database-data-release-2018-2019-methodology-notes-fr.pdf" TargetMode="External"/><Relationship Id="rId15" Type="http://schemas.openxmlformats.org/officeDocument/2006/relationships/hyperlink" Target="https://www.cihi.ca/sites/default/files/document/national-physician-database-data-release-2018-2019-methodology-notes-fr.pdf" TargetMode="External"/><Relationship Id="rId23" Type="http://schemas.openxmlformats.org/officeDocument/2006/relationships/table" Target="../tables/table52.xml"/><Relationship Id="rId28" Type="http://schemas.openxmlformats.org/officeDocument/2006/relationships/table" Target="../tables/table57.xml"/><Relationship Id="rId10" Type="http://schemas.openxmlformats.org/officeDocument/2006/relationships/hyperlink" Target="https://www.cihi.ca/sites/default/files/document/national-physician-database-data-release-2019-2020-methodology-notes-fr.pdf" TargetMode="External"/><Relationship Id="rId19" Type="http://schemas.openxmlformats.org/officeDocument/2006/relationships/hyperlink" Target="https://www.cihi.ca/sites/default/files/document/national-physician-database-data-release-2018-2019-methodology-notes-fr.pdf" TargetMode="External"/><Relationship Id="rId31" Type="http://schemas.openxmlformats.org/officeDocument/2006/relationships/table" Target="../tables/table60.xml"/><Relationship Id="rId4" Type="http://schemas.openxmlformats.org/officeDocument/2006/relationships/hyperlink" Target="https://www.cihi.ca/sites/default/files/document/national-physician-database-data-release-2019-2020-methodology-notes-fr.pdf" TargetMode="External"/><Relationship Id="rId9" Type="http://schemas.openxmlformats.org/officeDocument/2006/relationships/hyperlink" Target="https://www.cihi.ca/sites/default/files/document/national-physician-database-data-release-2018-2019-methodology-notes-fr.pdf" TargetMode="External"/><Relationship Id="rId14" Type="http://schemas.openxmlformats.org/officeDocument/2006/relationships/hyperlink" Target="https://www.cihi.ca/sites/default/files/document/national-physician-database-data-release-2019-2020-methodology-notes-fr.pdf" TargetMode="External"/><Relationship Id="rId22" Type="http://schemas.openxmlformats.org/officeDocument/2006/relationships/table" Target="../tables/table51.xml"/><Relationship Id="rId27" Type="http://schemas.openxmlformats.org/officeDocument/2006/relationships/table" Target="../tables/table56.xml"/><Relationship Id="rId30" Type="http://schemas.openxmlformats.org/officeDocument/2006/relationships/table" Target="../tables/table5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23"/>
  <sheetViews>
    <sheetView showGridLines="0" tabSelected="1" topLeftCell="A2" zoomScaleNormal="100" zoomScaleSheetLayoutView="100" workbookViewId="0"/>
  </sheetViews>
  <sheetFormatPr defaultColWidth="0" defaultRowHeight="14.15" zeroHeight="1" x14ac:dyDescent="0.35"/>
  <cols>
    <col min="1" max="1" width="85.640625" style="5" customWidth="1"/>
    <col min="2" max="9" width="0" style="5" hidden="1" customWidth="1"/>
    <col min="10" max="16384" width="9.140625" style="5" hidden="1"/>
  </cols>
  <sheetData>
    <row r="1" spans="1:1" s="4" customFormat="1" hidden="1" x14ac:dyDescent="0.35">
      <c r="A1" s="38" t="s">
        <v>36</v>
      </c>
    </row>
    <row r="2" spans="1:1" ht="144" customHeight="1" x14ac:dyDescent="0.35">
      <c r="A2" s="93" t="s">
        <v>133</v>
      </c>
    </row>
    <row r="3" spans="1:1" ht="84" customHeight="1" x14ac:dyDescent="0.35">
      <c r="A3" s="6" t="s">
        <v>51</v>
      </c>
    </row>
    <row r="4" spans="1:1" ht="30" customHeight="1" x14ac:dyDescent="0.35">
      <c r="A4" s="6" t="s">
        <v>37</v>
      </c>
    </row>
    <row r="5" spans="1:1" ht="39.75" customHeight="1" x14ac:dyDescent="0.35">
      <c r="A5" s="94" t="s">
        <v>50</v>
      </c>
    </row>
    <row r="6" spans="1:1" ht="19.5" customHeight="1" x14ac:dyDescent="0.35">
      <c r="A6" s="14" t="s">
        <v>134</v>
      </c>
    </row>
    <row r="7" spans="1:1" ht="30" customHeight="1" x14ac:dyDescent="0.35">
      <c r="A7" s="8" t="s">
        <v>0</v>
      </c>
    </row>
    <row r="8" spans="1:1" ht="39.75" customHeight="1" x14ac:dyDescent="0.35">
      <c r="A8" s="7" t="s">
        <v>1</v>
      </c>
    </row>
    <row r="9" spans="1:1" ht="15" customHeight="1" x14ac:dyDescent="0.35">
      <c r="A9" s="6" t="s">
        <v>2</v>
      </c>
    </row>
    <row r="10" spans="1:1" s="10" customFormat="1" ht="30" customHeight="1" x14ac:dyDescent="0.35">
      <c r="A10" s="9" t="s">
        <v>3</v>
      </c>
    </row>
    <row r="11" spans="1:1" ht="15" customHeight="1" x14ac:dyDescent="0.35">
      <c r="A11" s="8" t="s">
        <v>4</v>
      </c>
    </row>
    <row r="12" spans="1:1" ht="30" customHeight="1" x14ac:dyDescent="0.35">
      <c r="A12" s="9" t="s">
        <v>5</v>
      </c>
    </row>
    <row r="13" spans="1:1" ht="15" customHeight="1" x14ac:dyDescent="0.35">
      <c r="A13" s="8" t="s">
        <v>6</v>
      </c>
    </row>
    <row r="14" spans="1:1" ht="30" customHeight="1" x14ac:dyDescent="0.35">
      <c r="A14" s="9" t="s">
        <v>7</v>
      </c>
    </row>
    <row r="15" spans="1:1" ht="15" customHeight="1" x14ac:dyDescent="0.35">
      <c r="A15" s="39" t="s">
        <v>8</v>
      </c>
    </row>
    <row r="16" spans="1:1" ht="15" customHeight="1" x14ac:dyDescent="0.35">
      <c r="A16" s="40" t="s">
        <v>38</v>
      </c>
    </row>
    <row r="17" spans="1:1" ht="15" customHeight="1" x14ac:dyDescent="0.35">
      <c r="A17" s="41" t="s">
        <v>39</v>
      </c>
    </row>
    <row r="18" spans="1:1" ht="15" customHeight="1" x14ac:dyDescent="0.35">
      <c r="A18" s="41" t="s">
        <v>40</v>
      </c>
    </row>
    <row r="19" spans="1:1" ht="15" customHeight="1" x14ac:dyDescent="0.35">
      <c r="A19" s="41" t="s">
        <v>41</v>
      </c>
    </row>
    <row r="20" spans="1:1" s="10" customFormat="1" ht="30" customHeight="1" x14ac:dyDescent="0.35">
      <c r="A20" s="42" t="s">
        <v>42</v>
      </c>
    </row>
    <row r="21" spans="1:1" ht="39.75" customHeight="1" x14ac:dyDescent="0.35">
      <c r="A21" s="43" t="s">
        <v>9</v>
      </c>
    </row>
    <row r="22" spans="1:1" s="10" customFormat="1" ht="30" customHeight="1" x14ac:dyDescent="0.35">
      <c r="A22" s="11" t="s">
        <v>135</v>
      </c>
    </row>
    <row r="23" spans="1:1" ht="90" customHeight="1" x14ac:dyDescent="0.35">
      <c r="A23" s="44" t="s">
        <v>10</v>
      </c>
    </row>
  </sheetData>
  <hyperlinks>
    <hyperlink ref="A10" r:id="rId1" xr:uid="{00000000-0004-0000-0000-000000000000}"/>
    <hyperlink ref="A12" r:id="rId2" display="https://www.cihi.ca/en/data-and-standards/access-data" xr:uid="{00000000-0004-0000-0000-000001000000}"/>
    <hyperlink ref="A14" r:id="rId3" xr:uid="{00000000-0004-0000-0000-000002000000}"/>
    <hyperlink ref="A6" r:id="rId4" display="The following companion products are available on CIHI’s website:" xr:uid="{00000000-0004-0000-0000-000003000000}"/>
    <hyperlink ref="A16" r:id="rId5" display="https://twitter.com/cihi_icis" xr:uid="{00000000-0004-0000-0000-000004000000}"/>
    <hyperlink ref="A17" r:id="rId6" display="http://www.facebook.com/CIHI.ICIS" xr:uid="{00000000-0004-0000-0000-000005000000}"/>
    <hyperlink ref="A18" r:id="rId7" display="LinkedIn: linkedin.com/company/canadian-institute-for-health-information" xr:uid="{00000000-0004-0000-0000-000006000000}"/>
    <hyperlink ref="A19" r:id="rId8" display="http://www.instagram.com/cihi_icis/" xr:uid="{00000000-0004-0000-0000-000007000000}"/>
    <hyperlink ref="A20" r:id="rId9" display="http://www.youtube.com/user/CIHICanada" xr:uid="{00000000-0004-0000-0000-000008000000}"/>
  </hyperlinks>
  <pageMargins left="0.75" right="0.75" top="0.75" bottom="0.75" header="0.3" footer="0.3"/>
  <pageSetup scale="87" orientation="portrait" r:id="rId10"/>
  <headerFooter>
    <oddFooter>&amp;R&amp;9&amp;P&amp;L&amp;L&amp;"Arial"&amp;9© 2021 ICIS</oddFooter>
  </headerFooter>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D26"/>
  <sheetViews>
    <sheetView showGridLines="0" zoomScaleNormal="100" zoomScaleSheetLayoutView="100" workbookViewId="0"/>
  </sheetViews>
  <sheetFormatPr defaultColWidth="0" defaultRowHeight="14.15" zeroHeight="1" x14ac:dyDescent="0.35"/>
  <cols>
    <col min="1" max="1" width="85.640625" style="5" customWidth="1"/>
    <col min="2" max="4" width="0" style="5" hidden="1" customWidth="1"/>
    <col min="5" max="16384" width="9.140625" style="5" hidden="1"/>
  </cols>
  <sheetData>
    <row r="1" spans="1:4" ht="49.5" customHeight="1" x14ac:dyDescent="0.35">
      <c r="A1" s="93" t="s">
        <v>11</v>
      </c>
    </row>
    <row r="2" spans="1:4" s="45" customFormat="1" ht="39.75" customHeight="1" x14ac:dyDescent="0.35">
      <c r="A2" s="90" t="s">
        <v>12</v>
      </c>
    </row>
    <row r="3" spans="1:4" ht="56.15" customHeight="1" x14ac:dyDescent="0.35">
      <c r="A3" s="95" t="s">
        <v>136</v>
      </c>
    </row>
    <row r="4" spans="1:4" ht="42.65" customHeight="1" x14ac:dyDescent="0.35">
      <c r="A4" s="91" t="s">
        <v>13</v>
      </c>
      <c r="B4" s="13"/>
      <c r="C4" s="13"/>
      <c r="D4" s="13"/>
    </row>
    <row r="5" spans="1:4" s="45" customFormat="1" ht="39.75" customHeight="1" x14ac:dyDescent="0.35">
      <c r="A5" s="90" t="s">
        <v>14</v>
      </c>
    </row>
    <row r="6" spans="1:4" s="46" customFormat="1" ht="33" customHeight="1" x14ac:dyDescent="0.35">
      <c r="A6" s="88" t="s">
        <v>54</v>
      </c>
    </row>
    <row r="7" spans="1:4" ht="70" customHeight="1" x14ac:dyDescent="0.35">
      <c r="A7" s="96" t="s">
        <v>137</v>
      </c>
      <c r="B7" s="50"/>
      <c r="C7" s="13"/>
      <c r="D7" s="13"/>
    </row>
    <row r="8" spans="1:4" s="46" customFormat="1" ht="33" customHeight="1" x14ac:dyDescent="0.35">
      <c r="A8" s="88" t="s">
        <v>15</v>
      </c>
    </row>
    <row r="9" spans="1:4" s="47" customFormat="1" ht="27" customHeight="1" x14ac:dyDescent="0.35">
      <c r="A9" s="89" t="s">
        <v>16</v>
      </c>
    </row>
    <row r="10" spans="1:4" s="10" customFormat="1" ht="88.4" customHeight="1" x14ac:dyDescent="0.35">
      <c r="A10" s="36" t="s">
        <v>138</v>
      </c>
      <c r="B10" s="36"/>
      <c r="C10" s="13"/>
      <c r="D10" s="13"/>
    </row>
    <row r="11" spans="1:4" s="47" customFormat="1" ht="27" customHeight="1" x14ac:dyDescent="0.35">
      <c r="A11" s="89" t="s">
        <v>17</v>
      </c>
    </row>
    <row r="12" spans="1:4" ht="140.25" customHeight="1" x14ac:dyDescent="0.35">
      <c r="A12" s="36" t="s">
        <v>52</v>
      </c>
      <c r="B12" s="36"/>
      <c r="C12" s="13"/>
      <c r="D12" s="13"/>
    </row>
    <row r="13" spans="1:4" s="46" customFormat="1" ht="33" customHeight="1" x14ac:dyDescent="0.35">
      <c r="A13" s="46" t="s">
        <v>18</v>
      </c>
    </row>
    <row r="14" spans="1:4" s="46" customFormat="1" ht="76" customHeight="1" x14ac:dyDescent="0.35">
      <c r="A14" s="91" t="s">
        <v>139</v>
      </c>
    </row>
    <row r="15" spans="1:4" ht="35.15" customHeight="1" x14ac:dyDescent="0.4">
      <c r="A15" s="35" t="s">
        <v>140</v>
      </c>
      <c r="B15" s="37"/>
      <c r="C15" s="13"/>
      <c r="D15" s="13"/>
    </row>
    <row r="16" spans="1:4" ht="49.5" customHeight="1" x14ac:dyDescent="0.35">
      <c r="A16" s="35" t="s">
        <v>53</v>
      </c>
      <c r="B16" s="35"/>
      <c r="C16" s="13"/>
      <c r="D16" s="13"/>
    </row>
    <row r="17" spans="1:4" ht="33" customHeight="1" x14ac:dyDescent="0.35">
      <c r="A17" s="35" t="s">
        <v>141</v>
      </c>
      <c r="B17" s="35"/>
      <c r="C17" s="13"/>
      <c r="D17" s="13"/>
    </row>
    <row r="18" spans="1:4" ht="45" customHeight="1" x14ac:dyDescent="0.35">
      <c r="A18" s="35" t="s">
        <v>142</v>
      </c>
      <c r="B18" s="35"/>
      <c r="C18" s="13"/>
      <c r="D18" s="13"/>
    </row>
    <row r="19" spans="1:4" ht="30" customHeight="1" x14ac:dyDescent="0.35">
      <c r="A19" s="97" t="s">
        <v>143</v>
      </c>
      <c r="B19" s="35"/>
      <c r="C19" s="13"/>
      <c r="D19" s="13"/>
    </row>
    <row r="20" spans="1:4" s="45" customFormat="1" ht="39.75" customHeight="1" x14ac:dyDescent="0.35">
      <c r="A20" s="45" t="s">
        <v>19</v>
      </c>
    </row>
    <row r="21" spans="1:4" s="10" customFormat="1" ht="45" customHeight="1" x14ac:dyDescent="0.35">
      <c r="A21" s="15" t="s">
        <v>20</v>
      </c>
      <c r="B21" s="16"/>
      <c r="C21" s="16"/>
      <c r="D21" s="16"/>
    </row>
    <row r="22" spans="1:4" s="46" customFormat="1" ht="33" customHeight="1" x14ac:dyDescent="0.35">
      <c r="A22" s="46" t="s">
        <v>21</v>
      </c>
    </row>
    <row r="23" spans="1:4" s="10" customFormat="1" ht="30" customHeight="1" x14ac:dyDescent="0.35">
      <c r="A23" s="98" t="s">
        <v>144</v>
      </c>
      <c r="B23" s="12"/>
      <c r="C23" s="12"/>
      <c r="D23" s="12"/>
    </row>
    <row r="24" spans="1:4" s="45" customFormat="1" ht="39.75" customHeight="1" x14ac:dyDescent="0.35">
      <c r="A24" s="45" t="s">
        <v>34</v>
      </c>
    </row>
    <row r="25" spans="1:4" s="52" customFormat="1" ht="30" customHeight="1" x14ac:dyDescent="0.35">
      <c r="A25" s="48" t="s">
        <v>44</v>
      </c>
    </row>
    <row r="26" spans="1:4" x14ac:dyDescent="0.35">
      <c r="A26" s="49" t="s">
        <v>10</v>
      </c>
    </row>
  </sheetData>
  <hyperlinks>
    <hyperlink ref="A25" r:id="rId1" display="Virtual care billing codes created in response to the pandemic: https://www.cihi.ca/en/physician-billing-codes-in-response-to-covid-19" xr:uid="{00000000-0004-0000-0100-000000000000}"/>
    <hyperlink ref="A19" r:id="rId2" display="Pour obtenir de plus amples renseignements, consultez Comment utiliser les données provisoires de l’ICIS sur la santé." xr:uid="{6FD51767-2C87-4034-BC9D-932E175763A4}"/>
    <hyperlink ref="A25:XFD25" r:id="rId3" display="Codes de facturation des soins virtuels créés en réponse à la pandémie : www.cihi.ca/fr/codes" xr:uid="{62E1B1E1-0C14-49AF-91E9-D0BE8369EC83}"/>
  </hyperlinks>
  <pageMargins left="0.75" right="0.75" top="0.75" bottom="0.75" header="0.3" footer="0.3"/>
  <pageSetup scale="59" orientation="portrait" r:id="rId4"/>
  <headerFooter>
    <oddFooter>&amp;R&amp;9&amp;P&amp;L&amp;L&amp;"Arial"&amp;9© 2021 ICIS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74"/>
  <sheetViews>
    <sheetView showGridLines="0" zoomScaleNormal="100" zoomScaleSheetLayoutView="100" workbookViewId="0"/>
  </sheetViews>
  <sheetFormatPr defaultColWidth="0" defaultRowHeight="14.25" customHeight="1" zeroHeight="1" x14ac:dyDescent="0.35"/>
  <cols>
    <col min="1" max="1" width="85.640625" style="101" customWidth="1"/>
    <col min="2" max="16384" width="9.140625" style="5" hidden="1"/>
  </cols>
  <sheetData>
    <row r="1" spans="1:1" ht="49.5" customHeight="1" x14ac:dyDescent="0.35">
      <c r="A1" s="99" t="s">
        <v>33</v>
      </c>
    </row>
    <row r="2" spans="1:1" s="97" customFormat="1" ht="35.15" customHeight="1" x14ac:dyDescent="0.35">
      <c r="A2" s="262" t="s">
        <v>73</v>
      </c>
    </row>
    <row r="3" spans="1:1" s="97" customFormat="1" ht="35.15" customHeight="1" x14ac:dyDescent="0.35">
      <c r="A3" s="262" t="s">
        <v>260</v>
      </c>
    </row>
    <row r="4" spans="1:1" s="97" customFormat="1" ht="35.15" customHeight="1" x14ac:dyDescent="0.35">
      <c r="A4" s="262" t="s">
        <v>261</v>
      </c>
    </row>
    <row r="5" spans="1:1" s="97" customFormat="1" ht="35.15" customHeight="1" x14ac:dyDescent="0.35">
      <c r="A5" s="97" t="s">
        <v>74</v>
      </c>
    </row>
    <row r="6" spans="1:1" s="97" customFormat="1" ht="35.15" customHeight="1" x14ac:dyDescent="0.35">
      <c r="A6" s="97" t="s">
        <v>262</v>
      </c>
    </row>
    <row r="7" spans="1:1" s="97" customFormat="1" ht="50.15" customHeight="1" x14ac:dyDescent="0.35">
      <c r="A7" s="97" t="s">
        <v>263</v>
      </c>
    </row>
    <row r="8" spans="1:1" s="97" customFormat="1" ht="50.15" customHeight="1" x14ac:dyDescent="0.35">
      <c r="A8" s="97" t="s">
        <v>264</v>
      </c>
    </row>
    <row r="9" spans="1:1" s="97" customFormat="1" ht="50.15" customHeight="1" x14ac:dyDescent="0.35">
      <c r="A9" s="97" t="s">
        <v>265</v>
      </c>
    </row>
    <row r="10" spans="1:1" s="97" customFormat="1" ht="50.15" customHeight="1" x14ac:dyDescent="0.35">
      <c r="A10" s="97" t="s">
        <v>266</v>
      </c>
    </row>
    <row r="11" spans="1:1" s="97" customFormat="1" ht="50.15" customHeight="1" x14ac:dyDescent="0.35">
      <c r="A11" s="97" t="s">
        <v>267</v>
      </c>
    </row>
    <row r="12" spans="1:1" s="263" customFormat="1" ht="35.15" customHeight="1" x14ac:dyDescent="0.35">
      <c r="A12" s="262" t="s">
        <v>75</v>
      </c>
    </row>
    <row r="13" spans="1:1" s="263" customFormat="1" ht="35.15" customHeight="1" x14ac:dyDescent="0.35">
      <c r="A13" s="262" t="s">
        <v>76</v>
      </c>
    </row>
    <row r="14" spans="1:1" s="263" customFormat="1" ht="35.15" customHeight="1" x14ac:dyDescent="0.35">
      <c r="A14" s="262" t="s">
        <v>77</v>
      </c>
    </row>
    <row r="15" spans="1:1" s="263" customFormat="1" ht="35.15" customHeight="1" x14ac:dyDescent="0.35">
      <c r="A15" s="262" t="s">
        <v>78</v>
      </c>
    </row>
    <row r="16" spans="1:1" s="263" customFormat="1" ht="35.15" customHeight="1" x14ac:dyDescent="0.35">
      <c r="A16" s="262" t="s">
        <v>79</v>
      </c>
    </row>
    <row r="17" spans="1:1" s="263" customFormat="1" ht="50.15" customHeight="1" x14ac:dyDescent="0.35">
      <c r="A17" s="262" t="s">
        <v>80</v>
      </c>
    </row>
    <row r="18" spans="1:1" s="263" customFormat="1" ht="50.15" customHeight="1" x14ac:dyDescent="0.35">
      <c r="A18" s="262" t="s">
        <v>81</v>
      </c>
    </row>
    <row r="19" spans="1:1" s="263" customFormat="1" ht="35.15" customHeight="1" x14ac:dyDescent="0.35">
      <c r="A19" s="262" t="s">
        <v>120</v>
      </c>
    </row>
    <row r="20" spans="1:1" s="263" customFormat="1" ht="35.15" customHeight="1" x14ac:dyDescent="0.35">
      <c r="A20" s="262" t="s">
        <v>82</v>
      </c>
    </row>
    <row r="21" spans="1:1" s="263" customFormat="1" ht="50.15" customHeight="1" x14ac:dyDescent="0.35">
      <c r="A21" s="262" t="s">
        <v>83</v>
      </c>
    </row>
    <row r="22" spans="1:1" s="263" customFormat="1" ht="35.15" customHeight="1" x14ac:dyDescent="0.35">
      <c r="A22" s="262" t="s">
        <v>84</v>
      </c>
    </row>
    <row r="23" spans="1:1" s="263" customFormat="1" ht="35.15" customHeight="1" x14ac:dyDescent="0.35">
      <c r="A23" s="262" t="s">
        <v>85</v>
      </c>
    </row>
    <row r="24" spans="1:1" s="263" customFormat="1" ht="35.15" customHeight="1" x14ac:dyDescent="0.35">
      <c r="A24" s="262" t="s">
        <v>86</v>
      </c>
    </row>
    <row r="25" spans="1:1" s="263" customFormat="1" ht="35.15" customHeight="1" x14ac:dyDescent="0.35">
      <c r="A25" s="262" t="s">
        <v>87</v>
      </c>
    </row>
    <row r="26" spans="1:1" s="263" customFormat="1" ht="35.15" customHeight="1" x14ac:dyDescent="0.35">
      <c r="A26" s="262" t="s">
        <v>88</v>
      </c>
    </row>
    <row r="27" spans="1:1" s="263" customFormat="1" ht="50.15" customHeight="1" x14ac:dyDescent="0.35">
      <c r="A27" s="262" t="s">
        <v>89</v>
      </c>
    </row>
    <row r="28" spans="1:1" s="263" customFormat="1" ht="50.15" customHeight="1" x14ac:dyDescent="0.35">
      <c r="A28" s="262" t="s">
        <v>90</v>
      </c>
    </row>
    <row r="29" spans="1:1" s="263" customFormat="1" ht="50.15" customHeight="1" x14ac:dyDescent="0.35">
      <c r="A29" s="262" t="s">
        <v>121</v>
      </c>
    </row>
    <row r="30" spans="1:1" s="263" customFormat="1" ht="50.15" customHeight="1" x14ac:dyDescent="0.35">
      <c r="A30" s="262" t="s">
        <v>91</v>
      </c>
    </row>
    <row r="31" spans="1:1" s="263" customFormat="1" ht="50.15" customHeight="1" x14ac:dyDescent="0.35">
      <c r="A31" s="262" t="s">
        <v>92</v>
      </c>
    </row>
    <row r="32" spans="1:1" s="263" customFormat="1" ht="35.15" customHeight="1" x14ac:dyDescent="0.35">
      <c r="A32" s="262" t="s">
        <v>93</v>
      </c>
    </row>
    <row r="33" spans="1:1" s="263" customFormat="1" ht="35.15" customHeight="1" x14ac:dyDescent="0.35">
      <c r="A33" s="262" t="s">
        <v>94</v>
      </c>
    </row>
    <row r="34" spans="1:1" s="263" customFormat="1" ht="35.15" customHeight="1" x14ac:dyDescent="0.35">
      <c r="A34" s="262" t="s">
        <v>95</v>
      </c>
    </row>
    <row r="35" spans="1:1" s="263" customFormat="1" ht="35.15" customHeight="1" x14ac:dyDescent="0.35">
      <c r="A35" s="262" t="s">
        <v>96</v>
      </c>
    </row>
    <row r="36" spans="1:1" s="263" customFormat="1" ht="35.15" customHeight="1" x14ac:dyDescent="0.35">
      <c r="A36" s="262" t="s">
        <v>97</v>
      </c>
    </row>
    <row r="37" spans="1:1" s="263" customFormat="1" ht="50.15" customHeight="1" x14ac:dyDescent="0.35">
      <c r="A37" s="262" t="s">
        <v>98</v>
      </c>
    </row>
    <row r="38" spans="1:1" s="263" customFormat="1" ht="50.15" customHeight="1" x14ac:dyDescent="0.35">
      <c r="A38" s="262" t="s">
        <v>99</v>
      </c>
    </row>
    <row r="39" spans="1:1" s="263" customFormat="1" ht="50.15" customHeight="1" x14ac:dyDescent="0.35">
      <c r="A39" s="262" t="s">
        <v>122</v>
      </c>
    </row>
    <row r="40" spans="1:1" s="263" customFormat="1" ht="50.15" customHeight="1" x14ac:dyDescent="0.35">
      <c r="A40" s="262" t="s">
        <v>100</v>
      </c>
    </row>
    <row r="41" spans="1:1" s="263" customFormat="1" ht="50.15" customHeight="1" x14ac:dyDescent="0.35">
      <c r="A41" s="262" t="s">
        <v>101</v>
      </c>
    </row>
    <row r="42" spans="1:1" s="264" customFormat="1" ht="35.15" customHeight="1" x14ac:dyDescent="0.35">
      <c r="A42" s="262" t="s">
        <v>102</v>
      </c>
    </row>
    <row r="43" spans="1:1" s="264" customFormat="1" ht="35.15" customHeight="1" x14ac:dyDescent="0.35">
      <c r="A43" s="262" t="s">
        <v>103</v>
      </c>
    </row>
    <row r="44" spans="1:1" s="264" customFormat="1" ht="35.15" customHeight="1" x14ac:dyDescent="0.35">
      <c r="A44" s="262" t="s">
        <v>104</v>
      </c>
    </row>
    <row r="45" spans="1:1" s="264" customFormat="1" ht="35.15" customHeight="1" x14ac:dyDescent="0.35">
      <c r="A45" s="97" t="s">
        <v>105</v>
      </c>
    </row>
    <row r="46" spans="1:1" s="264" customFormat="1" ht="35.15" customHeight="1" x14ac:dyDescent="0.35">
      <c r="A46" s="97" t="s">
        <v>106</v>
      </c>
    </row>
    <row r="47" spans="1:1" s="264" customFormat="1" ht="50.15" customHeight="1" x14ac:dyDescent="0.35">
      <c r="A47" s="97" t="s">
        <v>107</v>
      </c>
    </row>
    <row r="48" spans="1:1" s="264" customFormat="1" ht="50.15" customHeight="1" x14ac:dyDescent="0.35">
      <c r="A48" s="97" t="s">
        <v>108</v>
      </c>
    </row>
    <row r="49" spans="1:1" s="264" customFormat="1" ht="35.15" customHeight="1" x14ac:dyDescent="0.35">
      <c r="A49" s="97" t="s">
        <v>123</v>
      </c>
    </row>
    <row r="50" spans="1:1" s="264" customFormat="1" ht="35.15" customHeight="1" x14ac:dyDescent="0.35">
      <c r="A50" s="97" t="s">
        <v>109</v>
      </c>
    </row>
    <row r="51" spans="1:1" s="264" customFormat="1" ht="50.15" customHeight="1" x14ac:dyDescent="0.35">
      <c r="A51" s="97" t="s">
        <v>110</v>
      </c>
    </row>
    <row r="52" spans="1:1" s="264" customFormat="1" ht="35.15" customHeight="1" x14ac:dyDescent="0.35">
      <c r="A52" s="262" t="s">
        <v>111</v>
      </c>
    </row>
    <row r="53" spans="1:1" s="264" customFormat="1" ht="35.15" customHeight="1" x14ac:dyDescent="0.35">
      <c r="A53" s="262" t="s">
        <v>112</v>
      </c>
    </row>
    <row r="54" spans="1:1" s="264" customFormat="1" ht="35.15" customHeight="1" x14ac:dyDescent="0.35">
      <c r="A54" s="262" t="s">
        <v>113</v>
      </c>
    </row>
    <row r="55" spans="1:1" s="264" customFormat="1" ht="50.15" customHeight="1" x14ac:dyDescent="0.35">
      <c r="A55" s="97" t="s">
        <v>114</v>
      </c>
    </row>
    <row r="56" spans="1:1" s="264" customFormat="1" ht="50.15" customHeight="1" x14ac:dyDescent="0.35">
      <c r="A56" s="97" t="s">
        <v>115</v>
      </c>
    </row>
    <row r="57" spans="1:1" s="264" customFormat="1" ht="50.15" customHeight="1" x14ac:dyDescent="0.35">
      <c r="A57" s="97" t="s">
        <v>116</v>
      </c>
    </row>
    <row r="58" spans="1:1" s="264" customFormat="1" ht="50.15" customHeight="1" x14ac:dyDescent="0.35">
      <c r="A58" s="97" t="s">
        <v>117</v>
      </c>
    </row>
    <row r="59" spans="1:1" s="264" customFormat="1" ht="50.15" customHeight="1" x14ac:dyDescent="0.35">
      <c r="A59" s="97" t="s">
        <v>124</v>
      </c>
    </row>
    <row r="60" spans="1:1" s="264" customFormat="1" ht="50.15" customHeight="1" x14ac:dyDescent="0.35">
      <c r="A60" s="97" t="s">
        <v>118</v>
      </c>
    </row>
    <row r="61" spans="1:1" s="264" customFormat="1" ht="52" customHeight="1" x14ac:dyDescent="0.35">
      <c r="A61" s="97" t="s">
        <v>119</v>
      </c>
    </row>
    <row r="62" spans="1:1" ht="14.15" x14ac:dyDescent="0.35">
      <c r="A62" s="100" t="s">
        <v>10</v>
      </c>
    </row>
    <row r="63" spans="1:1" ht="19.5" hidden="1" customHeight="1" x14ac:dyDescent="0.35"/>
    <row r="64" spans="1:1" ht="19.5" hidden="1" customHeight="1" x14ac:dyDescent="0.35"/>
    <row r="65" ht="19.5" hidden="1" customHeight="1" x14ac:dyDescent="0.35"/>
    <row r="66" ht="19.5" hidden="1" customHeight="1" x14ac:dyDescent="0.35"/>
    <row r="67" ht="19.5" hidden="1" customHeight="1" x14ac:dyDescent="0.35"/>
    <row r="68" ht="19.5" hidden="1" customHeight="1" x14ac:dyDescent="0.35"/>
    <row r="69" ht="19.5" hidden="1" customHeight="1" x14ac:dyDescent="0.35"/>
    <row r="70" ht="19.5" hidden="1" customHeight="1" x14ac:dyDescent="0.35"/>
    <row r="71" ht="19.5" hidden="1" customHeight="1" x14ac:dyDescent="0.35"/>
    <row r="72" ht="19.5" hidden="1" customHeight="1" x14ac:dyDescent="0.35"/>
    <row r="73" ht="19.5" hidden="1" customHeight="1" x14ac:dyDescent="0.35"/>
    <row r="74" ht="19.5" hidden="1" customHeight="1" x14ac:dyDescent="0.35"/>
  </sheetData>
  <hyperlinks>
    <hyperlink ref="A12" location="'2. Services en Ontario'!A1" display="Tableau 2A  Nombre de services dispensés par les médecins de famille, Ontario, avant la pandémie (janvier à décembre 2019) et pendant la pandémie (mars 2020 à mars 2021)" xr:uid="{53104836-1DD8-4333-835A-5BDB0A6FA96E}"/>
    <hyperlink ref="A14" location="'2. Services en Ontario'!A1" display="Tableau 2C  Nombre de services dispensés par les chirurgiens spécialisés, Ontario, avant la pandémie (janvier à décembre 2019) et pendant la pandémie (mars 2020 à mars 2021)" xr:uid="{5C03DE33-EE71-4236-B158-5C5C46A15393}"/>
    <hyperlink ref="A13" location="'2. Services en Ontario'!A1" display="Tableau 2B  Nombre de services dispensés par les médecins spécialistes, Ontario, avant la pandémie (janvier à décembre 2019) et pendant la pandémie (mars 2020 à mars 2021)" xr:uid="{8C64538F-D6D1-48BD-BD60-1495ADA08E88}"/>
    <hyperlink ref="A15" location="'2. Services en Ontario'!A1" display="Tableau 2D  Nombre de services dispensés par les médecins de famille à des hommes, Ontario, avant la pandémie (janvier à décembre 2019) et pendant la pandémie (mars 2020 à mars 2021)" xr:uid="{A3126959-7D97-4553-9A03-D194C0EFC20C}"/>
    <hyperlink ref="A16" location="'2. Services en Ontario'!A1" display="Tableau 2E  Nombre de services dispensés par les médecins de famille à des femmes, Ontario, avant la pandémie (janvier à décembre 2019) et pendant la pandémie (mars 2020 à mars 2021)" xr:uid="{FFDEE7D1-99FE-4BE4-A04F-E7A2A6D30468}"/>
    <hyperlink ref="A17" location="'2. Services en Ontario'!A1" display="Tableau 2F  Nombre de services dispensés par les médecins de famille à des résidents d’une région urbaine, Ontario, avant la pandémie (janvier à décembre 2019) et pendant la pandémie (mars 2020 à mars 2021)" xr:uid="{24441BB0-8979-4BC8-94C4-1E7E311ADF57}"/>
    <hyperlink ref="A2" location="'1. Services en Nouvelle-Écosse'!A1" display="Tableau 1A  Nombre de services dispensés par les médecins de famille, Nouvelle-Écosse, avant la pandémie (janvier à décembre 2019) et pendant la pandémie (mars 2020 à mars 2021)" xr:uid="{C9275121-BD96-462D-823F-57E33B16D8A8}"/>
    <hyperlink ref="A3" location="'1. Services en Nouvelle-Écosse'!A1" display="Tableau 1B  Nombre de services dispensés par les médecins spécialistes, Nouvelle-Écosse, avant la pandémie (janvier à décembre 2019) et pendant la pandémie (mars 2020 à mars 2021)" xr:uid="{69237ED6-F54A-4F50-8BF7-83397C39D19F}"/>
    <hyperlink ref="A4" location="'1. Services en Nouvelle-Écosse'!A1" display="Tableau 1C  Nombre de services dispensés par les chirurgiens spécialisés, Nouvelle-Écosse, avant la pandémie (janvier à décembre 2019) et pendant la pandémie (mars 2020 à mars 2021)" xr:uid="{61F1B073-7627-4CE1-8A06-B43A4C5489A6}"/>
    <hyperlink ref="A18" location="'2. Services en Ontario'!A1" display="Tableau 2G  Nombre de services dispensés par les médecins de famille à des résidents d’une région rurale, Ontario, avant la pandémie (janvier à décembre 2019) et pendant la pandémie (mars 2020 à mars 2021)" xr:uid="{954006CC-1F8D-42F9-BBCC-E76BDDA5D8F1}"/>
    <hyperlink ref="A19" location="'2. Services en Ontario'!A1" display="Tableau 2H  Nombre de services dispensés par les médecins de famille à des patients de 0 à 17 ans, Ontario, avant la pandémie (janvier à décembre 2019) et pendant la pandémie (mars 2020 à mars 2021)" xr:uid="{3B8FFDA4-D398-4914-8339-47A6FC74B05B}"/>
    <hyperlink ref="A20" location="'2. Services en Ontario'!A1" display="Tableau 2I  Nombre de services dispensés par les médecins de famille à des patients de 18 à 64 ans, Ontario, avant la pandémie (janvier à décembre 2019) et pendant la pandémie (mars 2020 à mars 2021)" xr:uid="{EAAE4597-7E92-42F3-A26F-8A68F0207B04}"/>
    <hyperlink ref="A21" location="'2. Services en Ontario'!A1" display="Tableau 2J  Nombre de services dispensés par les médecins de famille à des patients de 65 ans et plus, Ontario, avant la pandémie (janvier à décembre 2019) et pendant la pandémie (mars 2020 à mars 2021)" xr:uid="{5A3675C6-91C3-4CF4-B4BB-81568B64B5D0}"/>
    <hyperlink ref="A22" location="'3. Services au Manitoba'!A1" display="Tableau 3A  Nombre de services dispensés par les médecins de famille, Manitoba, avant la pandémie (janvier à décembre 2019) et pendant la pandémie (mars 2020 à mars 2021)" xr:uid="{93176E6E-8184-4623-95F2-C5F6BC5ED3D4}"/>
    <hyperlink ref="A23" location="'3. Services au Manitoba'!A1" display="Tableau 3B  Nombre de services dispensés par les médecins spécialistes, Manitoba, avant la pandémie (janvier à décembre 2019) et pendant la pandémie (mars 2020 à mars 2021)" xr:uid="{00DA909C-0916-4DB3-A988-4F0BCD00ED24}"/>
    <hyperlink ref="A24" location="'3. Services au Manitoba'!A1" display="Tableau 3C  Nombre de services dispensés par les chirurgiens spécialisés, Manitoba, avant la pandémie (janvier à décembre 2019) et pendant la pandémie (mars 2020 à mars 2021)" xr:uid="{0891E8D6-4682-4B8B-832E-7A3E89067081}"/>
    <hyperlink ref="A25" location="'3. Services au Manitoba'!A1" display="Tableau 3D  Nombre de services dispensés par les médecins de famille à des hommes, Manitoba, avant la pandémie (janvier à décembre 2019) et pendant la pandémie (mars 2020 à mars 2021)" xr:uid="{F28B6476-DE81-4C42-85DB-EA3837DEA18C}"/>
    <hyperlink ref="A26" location="'3. Services au Manitoba'!A1" display="Tableau 3E  Nombre de services dispensés par les médecins de famille à des femmes, Manitoba, avant la pandémie (janvier à décembre 2019) et pendant la pandémie (mars 2020 à mars 2021)" xr:uid="{7BAA0F3C-2B77-42B6-B2A2-5F14AE63B4BA}"/>
    <hyperlink ref="A27" location="'3. Services au Manitoba'!A1" display="Tableau 3F  Nombre de services dispensés par les médecins de famille à des résidents d’une région urbaine, Manitoba, avant la pandémie (janvier à décembre 2019) et pendant la pandémie (mars 2020 à mars 2021)" xr:uid="{5FEF64B6-94AB-4F41-A066-B58A4B6D548A}"/>
    <hyperlink ref="A28" location="'3. Services au Manitoba'!A1" display="Tableau 3G  Nombre de services dispensés par les médecins de famille à des résidents d’une région rurale, Manitoba, avant la pandémie (janvier à décembre 2019) et pendant la pandémie (mars 2020 à mars 2021)" xr:uid="{5BA700A7-492F-4886-9B8A-14BF6D1B269C}"/>
    <hyperlink ref="A29" location="'3. Services au Manitoba'!A1" display="Tableau 3H  Nombre de services dispensés par les médecins de famille à des patients de 0 à 17 ans, Manitoba, avant la pandémie (janvier à décembre 2019) et pendant la pandémie (mars 2020 à mars 2021)" xr:uid="{A9EA8EAB-DD85-4B7C-BB98-42576BC6C6CB}"/>
    <hyperlink ref="A30" location="'3. Services au Manitoba'!A1" display="Tableau 3I  Nombre de services dispensés par les médecins de famille à des patients de 18 à 64 ans, Manitoba, avant la pandémie (janvier à décembre 2019) et pendant la pandémie (mars 2020 à mars 2021)" xr:uid="{08F62DFB-8FAB-4532-B20E-084238D05CCC}"/>
    <hyperlink ref="A31" location="'3. Services au Manitoba'!A1" display="Tableau 3J  Nombre de services dispensés par les médecins de famille à des patients de 65 ans et plus, Manitoba, avant la pandémie (janvier à décembre 2019) et pendant la pandémie (mars 2020 à mars 2021)" xr:uid="{F70F122B-514B-4C35-8C04-EF08283F64AA}"/>
    <hyperlink ref="A32" location="'4. Services en Saskatchewan'!A1" display="Tableau 4A  Nombre de services dispensés par les médecins de famille, Saskatchewan, avant la pandémie (janvier à décembre 2019) et pendant la pandémie (mars 2020 à mars 2021)" xr:uid="{8169F47C-095C-458D-A901-CE6DAAB85EFC}"/>
    <hyperlink ref="A33" location="'4. Services en Saskatchewan'!A1" display="Tableau 4B  Nombre de services dispensés par les médecins spécialistes, Saskatchewan, avant la pandémie (janvier à décembre 2019) et pendant la pandémie (mars 2020 à mars 2021)" xr:uid="{71D246EB-F8EF-404F-AB19-D54C7D1B55CE}"/>
    <hyperlink ref="A34" location="'4. Services en Saskatchewan'!A1" display="Tableau 4C  Nombre de services dispensés par les chirurgiens spécialisés, Saskatchewan, avant la pandémie (janvier à décembre 2019) et pendant la pandémie (mars 2020 à mars 2021)" xr:uid="{2395DF71-7610-4889-8DCC-38803843F267}"/>
    <hyperlink ref="A35" location="'4. Services en Saskatchewan'!A1" display="Tableau 4D  Nombre de services dispensés par les médecins de famille à des hommes, Saskatchewan, avant la pandémie (janvier à décembre 2019) et pendant la pandémie (mars 2020 à mars 2021)" xr:uid="{3B35337D-EBEA-4B6D-8C2A-B366545CF90B}"/>
    <hyperlink ref="A36" location="'4. Services en Saskatchewan'!A1" display="Tableau 4E  Nombre de services dispensés par les médecins de famille à des femmes, Saskatchewan, avant la pandémie (janvier à décembre 2019) et pendant la pandémie (mars 2020 à mars 2021)" xr:uid="{F6000CC8-8E98-4A1F-92D7-D3FEE36087A8}"/>
    <hyperlink ref="A37" location="'4. Services en Saskatchewan'!A1" display="Tableau 4F  Nombre de services dispensés par les médecins de famille à des résidents d’une région urbaine, Saskatchewan, avant la pandémie (janvier à décembre 2019) et pendant la pandémie (mars 2020 à mars 2021)" xr:uid="{70DFC2C3-1407-4990-90F9-967FA48A4916}"/>
    <hyperlink ref="A38" location="'4. Services en Saskatchewan'!A1" display="Tableau 4G  Nombre de services dispensés par les médecins de famille à des résidents d’une région rurale, Saskatchewan, avant la pandémie (janvier à décembre 2019) et pendant la pandémie (mars 2020 à mars 2021)" xr:uid="{CD7619E7-F499-456A-8642-A79CB2E6D6B2}"/>
    <hyperlink ref="A39" location="'4. Services en Saskatchewan'!A1" display="Tableau 4H  Nombre de services dispensés par les médecins de famille à des patients de 0 à 17 ans, Saskatchewan, avant la pandémie (janvier à décembre 2019) et pendant la pandémie (mars 2020 à mars 2021)" xr:uid="{DCD878E5-4FC7-4DBE-97BF-587A01567EDF}"/>
    <hyperlink ref="A40" location="'4. Services en Saskatchewan'!A1" display="Tableau 4I  Nombre de services dispensés par les médecins de famille à des patients de 18 à 64 ans, Saskatchewan, avant la pandémie (janvier à décembre 2019) et pendant la pandémie (mars 2020 à mars 2021)" xr:uid="{36270730-4B78-4DAF-AC01-452F2AAF50E3}"/>
    <hyperlink ref="A41" location="'4. Services en Saskatchewan'!A1" display="Tableau 4J  Nombre de services dispensés par les médecins de famille à des patients de 65 ans et plus, Saskatchewan, avant la pandémie (janvier à décembre 2019) et pendant la pandémie (mars 2020 à mars 2021)" xr:uid="{0D54234B-D741-411C-ACA9-88FA7737D38C}"/>
    <hyperlink ref="A42" location="'5. Services en Alberta'!A1" display="Tableau 5A  Nombre de services dispensés par les médecins de famille, Alberta, avant la pandémie (janvier à décembre 2019) et pendant la pandémie (mars 2020 à mars 2021)" xr:uid="{96A072F3-AF0C-4258-AF55-92C7A9E9752B}"/>
    <hyperlink ref="A43" location="'5. Services en Alberta'!A1" display="Tableau 5B  Nombre de services dispensés par les médecins spécialistes, Alberta, avant la pandémie (janvier à décembre 2019) et pendant la pandémie (mars 2020 à mars 2021)" xr:uid="{54A9264C-C4AF-4CCC-9679-DA03CE8AF330}"/>
    <hyperlink ref="A44" location="'5. Services en Alberta'!A1" display="Tableau 5C  Nombre de services dispensés par les chirurgiens spécialisés, Alberta, avant la pandémie (janvier à décembre 2019) et pendant la pandémie (mars 2020 à mars 2021)" xr:uid="{037006A0-9233-47D8-AE1C-E2DB6442A366}"/>
    <hyperlink ref="A45" location="'5. Services en Alberta'!A1" display="Tableau 5D  Nombre de services dispensés par les médecins de famille à des hommes, Alberta, avant la pandémie (janvier à décembre 2019) et pendant la pandémie (mars 2020 à mars 2021)" xr:uid="{7A182B60-D3F7-4917-BAC8-0425DA236BAE}"/>
    <hyperlink ref="A46" location="'5. Services en Alberta'!A1" display="Tableau 5E  Nombre de services dispensés par les médecins de famille à des femmes, Alberta, avant la pandémie (janvier à décembre 2019) et pendant la pandémie (mars 2020 à mars 2021)" xr:uid="{7A351B3C-6F43-4AFD-B395-76A6598C17D2}"/>
    <hyperlink ref="A47" location="'5. Services en Alberta'!A1" display="Tableau 5F  Nombre de services dispensés par les médecins de famille à des résidents d’une région urbaine, Alberta, avant la pandémie (janvier à décembre 2019) et pendant la pandémie (mars 2020 à mars 2021)" xr:uid="{EB2CA24D-F62F-4F95-BABC-3F21F63C3D0E}"/>
    <hyperlink ref="A48" location="'5. Services en Alberta'!A1" display="Tableau 5G  Nombre de services dispensés par les médecins de famille à des résidents d’une région rurale, Alberta, avant la pandémie (janvier à décembre 2019) et pendant la pandémie (mars 2020 à mars 2021)" xr:uid="{CAFD726D-5B2D-40AC-A97E-0170237C5FDD}"/>
    <hyperlink ref="A49" location="'5. Services en Alberta'!A1" display="Tableau 5H  Nombre de services dispensés par les médecins de famille à des patients de 0 à 17 ans, Alberta, avant la pandémie (janvier à décembre 2019) et pendant la pandémie (mars 2020 à mars 2021)" xr:uid="{9D5ACD51-6AB8-4705-AEBC-35AC08FBA285}"/>
    <hyperlink ref="A50" location="'5. Services en Alberta'!A1" display="Tableau 5I  Nombre de services dispensés par les médecins de famille à des patients de 18 à 64 ans, Alberta, avant la pandémie (janvier à décembre 2019) et pendant la pandémie (mars 2020 à mars 2021)" xr:uid="{4AC3B62C-9A26-41B3-AB0C-AE89EC80B5C2}"/>
    <hyperlink ref="A51" location="'5. Services en Alberta'!A1" display="Tableau 5J  Nombre de services dispensés par les médecins de famille à des patients de 65 ans et plus, Alberta, avant la pandémie (janvier à décembre 2019) et pendant la pandémie (mars 2020 à mars 2021)" xr:uid="{86C6AD92-F5BA-44B4-815A-09E24E17216E}"/>
    <hyperlink ref="A52" location="'6. Services en C.-B.'!A1" display="Tableau 6A  Nombre de services dispensés par les médecins de famille, Colombie-Britannique, avant la pandémie (janvier à décembre 2019) et pendant la pandémie (mars 2020 à mars 2021)" xr:uid="{98F5E4AA-148A-4906-B18B-1B3B9DC33836}"/>
    <hyperlink ref="A53" location="'6. Services en C.-B.'!A1" display="Tableau 6B  Nombre de services dispensés par les médecins spécialistes, Colombie-Britannique, avant la pandémie (janvier à décembre 2019) et pendant la pandémie (mars 2020 à mars 2021)" xr:uid="{B824D362-1FF7-4E00-BF48-717DE2807E62}"/>
    <hyperlink ref="A54" location="'6. Services en C.-B.'!A1" display="Tableau 6C  Nombre de services dispensés par les chirurgiens spécialisés, Colombie-Britannique, avant la pandémie (janvier à décembre 2019) et pendant la pandémie (mars 2020 à mars 2021)" xr:uid="{32F5946F-7861-4499-9FCC-F9BBB8C249AB}"/>
    <hyperlink ref="A55" location="'6. Services en C.-B.'!A1" display="Tableau 6D  Nombre de services dispensés par les médecins de famille à des hommes, Colombie-Britannique, avant la pandémie (janvier à décembre 2019) et pendant la pandémie (mars 2020 à mars 2021)" xr:uid="{FF8B6E6A-2A44-4933-97FC-0FC849E6CA15}"/>
    <hyperlink ref="A56" location="'6. Services en C.-B.'!A1" display="Tableau 6E  Nombre de services dispensés par les médecins de famille à des femmes, Colombie-Britannique, avant la pandémie (janvier à décembre 2019) et pendant la pandémie (mars 2020 à mars 2021)" xr:uid="{FA714E22-33DA-4EBB-8D9B-5A89721F406B}"/>
    <hyperlink ref="A57" location="'6. Services en C.-B.'!A1" display="Tableau 6F  Nombre de services dispensés par les médecins de famille à des résidents d’une région urbaine, Colombie-Britannique, avant la pandémie (janvier à décembre 2019) et pendant la pandémie (mars 2020 à mars 2021)" xr:uid="{7F674DE3-1918-48C9-A1C8-82A72746F363}"/>
    <hyperlink ref="A58" location="'6. Services en C.-B.'!A1" display="Tableau 6G  Nombre de services dispensés par les médecins de famille à des résidents d’une région rurale, Colombie-Britannique, avant la pandémie (janvier à décembre 2019) et pendant la pandémie (mars 2020 à mars 2021)" xr:uid="{CA45E10A-13D1-4660-8C08-FB0AAF5113E0}"/>
    <hyperlink ref="A59" location="'6. Services en C.-B.'!A1" display="Tableau 6H  Nombre de services dispensés par les médecins de famille à des patients de 0 à 17 ans, Colombie-Britannique, avant la pandémie (janvier à décembre 2019) et pendant la pandémie (mars 2020 à mars 2021)" xr:uid="{6B7CE632-3030-45AF-9EF1-317B63574481}"/>
    <hyperlink ref="A60" location="'6. Services en C.-B.'!A1" display="Tableau 6I  Nombre de services dispensés par les médecins de famille à des patients de 18 à 64 ans, Colombie-Britannique, avant la pandémie (janvier à décembre 2019) et pendant la pandémie (mars 2020 à mars 2021)" xr:uid="{1B9F1AFA-8555-4AF3-96C4-B1BDED6B874F}"/>
    <hyperlink ref="A61" location="'6. Services en C.-B.'!A1" display="Tableau 6J  Nombre de services dispensés par les médecins de famille à des patients de 65 ans et plus, Colombie-Britannique, avant la pandémie (janvier à décembre 2019) et pendant la pandémie (mars 2020 à mars 2021)" xr:uid="{9ACDF993-2682-4966-B1BC-CED7F599DF6A}"/>
  </hyperlinks>
  <pageMargins left="0.75" right="0.75" top="0.75" bottom="0.75" header="0.3" footer="0.3"/>
  <pageSetup scale="27" orientation="portrait" r:id="rId1"/>
  <headerFooter>
    <oddFooter>&amp;R&amp;9&amp;P&amp;L&amp;L&amp;"Arial"&amp;9© 2021 ICIS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W206"/>
  <sheetViews>
    <sheetView showGridLines="0" zoomScaleNormal="100" zoomScaleSheetLayoutView="100" workbookViewId="0">
      <pane xSplit="1" topLeftCell="B1" activePane="topRight" state="frozen"/>
      <selection pane="topRight"/>
    </sheetView>
  </sheetViews>
  <sheetFormatPr defaultColWidth="0" defaultRowHeight="14.25" customHeight="1" zeroHeight="1" x14ac:dyDescent="0.35"/>
  <cols>
    <col min="1" max="1" width="50.35546875" style="5" customWidth="1"/>
    <col min="2" max="13" width="15.640625" style="5" customWidth="1"/>
    <col min="14" max="14" width="20.640625" style="5" customWidth="1"/>
    <col min="15" max="27" width="15.640625" style="5" customWidth="1"/>
    <col min="28" max="28" width="20.640625" style="5" customWidth="1"/>
    <col min="29" max="32" width="12.640625" style="5" customWidth="1"/>
    <col min="33" max="33" width="15.640625" style="5" customWidth="1"/>
    <col min="34" max="34" width="12.640625" style="5" customWidth="1"/>
    <col min="35" max="40" width="15.640625" style="5" customWidth="1"/>
    <col min="41" max="41" width="12.640625" style="134" customWidth="1"/>
    <col min="42" max="49" width="0" style="5" hidden="1" customWidth="1"/>
    <col min="50" max="16384" width="9" style="5" hidden="1"/>
  </cols>
  <sheetData>
    <row r="1" spans="1:41" s="102" customFormat="1" ht="14.15" hidden="1" x14ac:dyDescent="0.35">
      <c r="A1" s="102" t="s">
        <v>126</v>
      </c>
      <c r="B1" s="53"/>
      <c r="C1" s="53"/>
      <c r="AO1" s="132"/>
    </row>
    <row r="2" spans="1:41" s="25" customFormat="1" ht="24" customHeight="1" x14ac:dyDescent="0.4">
      <c r="A2" s="52" t="s">
        <v>22</v>
      </c>
      <c r="B2" s="54"/>
      <c r="C2" s="54"/>
      <c r="AO2" s="133"/>
    </row>
    <row r="3" spans="1:41" s="25" customFormat="1" ht="20.25" customHeight="1" x14ac:dyDescent="0.4">
      <c r="A3" s="55" t="s">
        <v>147</v>
      </c>
      <c r="B3" s="55"/>
      <c r="C3" s="55"/>
      <c r="AO3" s="133"/>
    </row>
    <row r="4" spans="1:41" s="105" customFormat="1" ht="15" customHeight="1" x14ac:dyDescent="0.35">
      <c r="A4" s="130"/>
      <c r="B4" s="279" t="s">
        <v>145</v>
      </c>
      <c r="C4" s="280"/>
      <c r="D4" s="280"/>
      <c r="E4" s="280"/>
      <c r="F4" s="280"/>
      <c r="G4" s="280"/>
      <c r="H4" s="280"/>
      <c r="I4" s="280"/>
      <c r="J4" s="280"/>
      <c r="K4" s="280"/>
      <c r="L4" s="280"/>
      <c r="M4" s="280"/>
      <c r="N4" s="281"/>
      <c r="O4" s="279" t="s">
        <v>55</v>
      </c>
      <c r="P4" s="280"/>
      <c r="Q4" s="280"/>
      <c r="R4" s="280"/>
      <c r="S4" s="280"/>
      <c r="T4" s="280"/>
      <c r="U4" s="280"/>
      <c r="V4" s="280"/>
      <c r="W4" s="280"/>
      <c r="X4" s="280"/>
      <c r="Y4" s="280"/>
      <c r="Z4" s="280"/>
      <c r="AA4" s="280"/>
      <c r="AB4" s="281"/>
      <c r="AC4" s="281" t="s">
        <v>57</v>
      </c>
      <c r="AD4" s="281"/>
      <c r="AE4" s="281"/>
      <c r="AF4" s="281"/>
      <c r="AG4" s="281"/>
      <c r="AH4" s="281"/>
      <c r="AI4" s="281"/>
      <c r="AJ4" s="281"/>
      <c r="AK4" s="281"/>
      <c r="AL4" s="281"/>
      <c r="AM4" s="280"/>
      <c r="AN4" s="280"/>
      <c r="AO4" s="280"/>
    </row>
    <row r="5" spans="1:41" s="105" customFormat="1" ht="44.15" customHeight="1" x14ac:dyDescent="0.35">
      <c r="A5" s="106" t="s">
        <v>35</v>
      </c>
      <c r="B5" s="107" t="s">
        <v>156</v>
      </c>
      <c r="C5" s="107" t="s">
        <v>157</v>
      </c>
      <c r="D5" s="107" t="s">
        <v>158</v>
      </c>
      <c r="E5" s="107" t="s">
        <v>159</v>
      </c>
      <c r="F5" s="107" t="s">
        <v>160</v>
      </c>
      <c r="G5" s="107" t="s">
        <v>161</v>
      </c>
      <c r="H5" s="107" t="s">
        <v>162</v>
      </c>
      <c r="I5" s="107" t="s">
        <v>163</v>
      </c>
      <c r="J5" s="107" t="s">
        <v>164</v>
      </c>
      <c r="K5" s="107" t="s">
        <v>165</v>
      </c>
      <c r="L5" s="107" t="s">
        <v>166</v>
      </c>
      <c r="M5" s="107" t="s">
        <v>167</v>
      </c>
      <c r="N5" s="107" t="s">
        <v>168</v>
      </c>
      <c r="O5" s="107" t="s">
        <v>169</v>
      </c>
      <c r="P5" s="107" t="s">
        <v>170</v>
      </c>
      <c r="Q5" s="107" t="s">
        <v>171</v>
      </c>
      <c r="R5" s="107" t="s">
        <v>172</v>
      </c>
      <c r="S5" s="107" t="s">
        <v>173</v>
      </c>
      <c r="T5" s="107" t="s">
        <v>174</v>
      </c>
      <c r="U5" s="107" t="s">
        <v>175</v>
      </c>
      <c r="V5" s="107" t="s">
        <v>176</v>
      </c>
      <c r="W5" s="107" t="s">
        <v>177</v>
      </c>
      <c r="X5" s="107" t="s">
        <v>178</v>
      </c>
      <c r="Y5" s="107" t="s">
        <v>179</v>
      </c>
      <c r="Z5" s="107" t="s">
        <v>180</v>
      </c>
      <c r="AA5" s="107" t="s">
        <v>181</v>
      </c>
      <c r="AB5" s="107" t="s">
        <v>182</v>
      </c>
      <c r="AC5" s="107" t="s">
        <v>60</v>
      </c>
      <c r="AD5" s="107" t="s">
        <v>61</v>
      </c>
      <c r="AE5" s="107" t="s">
        <v>62</v>
      </c>
      <c r="AF5" s="107" t="s">
        <v>63</v>
      </c>
      <c r="AG5" s="107" t="s">
        <v>64</v>
      </c>
      <c r="AH5" s="107" t="s">
        <v>65</v>
      </c>
      <c r="AI5" s="107" t="s">
        <v>66</v>
      </c>
      <c r="AJ5" s="107" t="s">
        <v>67</v>
      </c>
      <c r="AK5" s="107" t="s">
        <v>68</v>
      </c>
      <c r="AL5" s="107" t="s">
        <v>69</v>
      </c>
      <c r="AM5" s="107" t="s">
        <v>70</v>
      </c>
      <c r="AN5" s="107" t="s">
        <v>71</v>
      </c>
      <c r="AO5" s="131" t="s">
        <v>72</v>
      </c>
    </row>
    <row r="6" spans="1:41" s="113" customFormat="1" ht="15" customHeight="1" x14ac:dyDescent="0.35">
      <c r="A6" s="74" t="s">
        <v>23</v>
      </c>
      <c r="B6" s="108">
        <v>389247</v>
      </c>
      <c r="C6" s="108">
        <v>326952</v>
      </c>
      <c r="D6" s="109">
        <v>361650</v>
      </c>
      <c r="E6" s="109">
        <v>348537</v>
      </c>
      <c r="F6" s="109">
        <v>365924</v>
      </c>
      <c r="G6" s="109">
        <v>323896</v>
      </c>
      <c r="H6" s="109">
        <v>337573</v>
      </c>
      <c r="I6" s="109">
        <v>311309</v>
      </c>
      <c r="J6" s="109">
        <v>325757</v>
      </c>
      <c r="K6" s="109">
        <v>370129</v>
      </c>
      <c r="L6" s="109">
        <v>340640</v>
      </c>
      <c r="M6" s="109">
        <v>306550</v>
      </c>
      <c r="N6" s="109">
        <f>SUM(B6:M6)/12</f>
        <v>342347</v>
      </c>
      <c r="O6" s="109">
        <v>343293</v>
      </c>
      <c r="P6" s="109">
        <v>268595</v>
      </c>
      <c r="Q6" s="109">
        <v>272527</v>
      </c>
      <c r="R6" s="109">
        <v>305692</v>
      </c>
      <c r="S6" s="109">
        <v>315623</v>
      </c>
      <c r="T6" s="109">
        <v>301190</v>
      </c>
      <c r="U6" s="109">
        <v>335661</v>
      </c>
      <c r="V6" s="109">
        <v>349529</v>
      </c>
      <c r="W6" s="109">
        <v>341832</v>
      </c>
      <c r="X6" s="109">
        <v>315481</v>
      </c>
      <c r="Y6" s="109">
        <v>339506</v>
      </c>
      <c r="Z6" s="109">
        <v>315381</v>
      </c>
      <c r="AA6" s="109">
        <v>386962</v>
      </c>
      <c r="AB6" s="110">
        <f>SUM(O6:AA6)/13</f>
        <v>322405.53846153844</v>
      </c>
      <c r="AC6" s="111">
        <f>(O6-D6)/D6</f>
        <v>-5.0759021153048527E-2</v>
      </c>
      <c r="AD6" s="111">
        <f t="shared" ref="AD6:AL6" si="0">(P6-E6)/E6</f>
        <v>-0.22936445771897962</v>
      </c>
      <c r="AE6" s="111">
        <f t="shared" si="0"/>
        <v>-0.25523605994687421</v>
      </c>
      <c r="AF6" s="111">
        <f t="shared" si="0"/>
        <v>-5.6203225726776496E-2</v>
      </c>
      <c r="AG6" s="111">
        <f t="shared" si="0"/>
        <v>-6.5022972808844309E-2</v>
      </c>
      <c r="AH6" s="111">
        <f t="shared" si="0"/>
        <v>-3.2504681843441727E-2</v>
      </c>
      <c r="AI6" s="111">
        <f t="shared" si="0"/>
        <v>3.0403030479774801E-2</v>
      </c>
      <c r="AJ6" s="111">
        <f t="shared" si="0"/>
        <v>-5.5656271191935787E-2</v>
      </c>
      <c r="AK6" s="122">
        <f t="shared" si="0"/>
        <v>3.4992954438703618E-3</v>
      </c>
      <c r="AL6" s="111">
        <f t="shared" si="0"/>
        <v>2.9133909639536781E-2</v>
      </c>
      <c r="AM6" s="112">
        <f>(Y6-B6)/B6</f>
        <v>-0.12778775430510703</v>
      </c>
      <c r="AN6" s="112">
        <f>(Z6-C6)/C6</f>
        <v>-3.5390516039051606E-2</v>
      </c>
      <c r="AO6" s="112">
        <f>(AA6-D6)/D6</f>
        <v>6.9990322134660582E-2</v>
      </c>
    </row>
    <row r="7" spans="1:41" s="119" customFormat="1" ht="15" customHeight="1" x14ac:dyDescent="0.4">
      <c r="A7" s="74" t="s">
        <v>24</v>
      </c>
      <c r="B7" s="114" t="s">
        <v>46</v>
      </c>
      <c r="C7" s="114" t="s">
        <v>46</v>
      </c>
      <c r="D7" s="115" t="s">
        <v>46</v>
      </c>
      <c r="E7" s="115" t="s">
        <v>46</v>
      </c>
      <c r="F7" s="115" t="s">
        <v>46</v>
      </c>
      <c r="G7" s="115" t="s">
        <v>46</v>
      </c>
      <c r="H7" s="115" t="s">
        <v>46</v>
      </c>
      <c r="I7" s="115" t="s">
        <v>46</v>
      </c>
      <c r="J7" s="115" t="s">
        <v>46</v>
      </c>
      <c r="K7" s="115" t="s">
        <v>46</v>
      </c>
      <c r="L7" s="115" t="s">
        <v>46</v>
      </c>
      <c r="M7" s="115" t="s">
        <v>46</v>
      </c>
      <c r="N7" s="116" t="s">
        <v>46</v>
      </c>
      <c r="O7" s="115" t="s">
        <v>46</v>
      </c>
      <c r="P7" s="115" t="s">
        <v>46</v>
      </c>
      <c r="Q7" s="115" t="s">
        <v>46</v>
      </c>
      <c r="R7" s="115" t="s">
        <v>46</v>
      </c>
      <c r="S7" s="115" t="s">
        <v>46</v>
      </c>
      <c r="T7" s="115" t="s">
        <v>46</v>
      </c>
      <c r="U7" s="115" t="s">
        <v>46</v>
      </c>
      <c r="V7" s="115" t="s">
        <v>46</v>
      </c>
      <c r="W7" s="115" t="s">
        <v>46</v>
      </c>
      <c r="X7" s="115" t="s">
        <v>46</v>
      </c>
      <c r="Y7" s="115" t="s">
        <v>46</v>
      </c>
      <c r="Z7" s="115" t="s">
        <v>46</v>
      </c>
      <c r="AA7" s="115" t="s">
        <v>46</v>
      </c>
      <c r="AB7" s="115" t="s">
        <v>46</v>
      </c>
      <c r="AC7" s="117" t="s">
        <v>46</v>
      </c>
      <c r="AD7" s="117" t="s">
        <v>46</v>
      </c>
      <c r="AE7" s="117" t="s">
        <v>46</v>
      </c>
      <c r="AF7" s="117" t="s">
        <v>46</v>
      </c>
      <c r="AG7" s="117" t="s">
        <v>46</v>
      </c>
      <c r="AH7" s="117" t="s">
        <v>46</v>
      </c>
      <c r="AI7" s="117" t="s">
        <v>46</v>
      </c>
      <c r="AJ7" s="117" t="s">
        <v>46</v>
      </c>
      <c r="AK7" s="117" t="s">
        <v>46</v>
      </c>
      <c r="AL7" s="117" t="s">
        <v>46</v>
      </c>
      <c r="AM7" s="118" t="s">
        <v>46</v>
      </c>
      <c r="AN7" s="118" t="s">
        <v>46</v>
      </c>
      <c r="AO7" s="118" t="s">
        <v>46</v>
      </c>
    </row>
    <row r="8" spans="1:41" s="113" customFormat="1" ht="15" customHeight="1" x14ac:dyDescent="0.35">
      <c r="A8" s="74" t="s">
        <v>25</v>
      </c>
      <c r="B8" s="108">
        <v>4261</v>
      </c>
      <c r="C8" s="108">
        <v>3556</v>
      </c>
      <c r="D8" s="109">
        <v>3629</v>
      </c>
      <c r="E8" s="109">
        <v>3750</v>
      </c>
      <c r="F8" s="109">
        <v>3786</v>
      </c>
      <c r="G8" s="109">
        <v>3253</v>
      </c>
      <c r="H8" s="109">
        <v>3268</v>
      </c>
      <c r="I8" s="109">
        <v>2813</v>
      </c>
      <c r="J8" s="109">
        <v>3039</v>
      </c>
      <c r="K8" s="109">
        <v>3376</v>
      </c>
      <c r="L8" s="109">
        <v>3022</v>
      </c>
      <c r="M8" s="109">
        <v>2532</v>
      </c>
      <c r="N8" s="109">
        <f>SUM(B8:M8)/12</f>
        <v>3357.0833333333335</v>
      </c>
      <c r="O8" s="109">
        <v>2523</v>
      </c>
      <c r="P8" s="109">
        <v>1939</v>
      </c>
      <c r="Q8" s="109">
        <v>1901</v>
      </c>
      <c r="R8" s="109">
        <v>2177</v>
      </c>
      <c r="S8" s="109">
        <v>2324</v>
      </c>
      <c r="T8" s="109">
        <v>2118</v>
      </c>
      <c r="U8" s="109">
        <v>2552</v>
      </c>
      <c r="V8" s="109">
        <v>2713</v>
      </c>
      <c r="W8" s="109">
        <v>2536</v>
      </c>
      <c r="X8" s="109">
        <v>2385</v>
      </c>
      <c r="Y8" s="109">
        <v>2752</v>
      </c>
      <c r="Z8" s="109">
        <v>2775</v>
      </c>
      <c r="AA8" s="109">
        <v>3201</v>
      </c>
      <c r="AB8" s="110">
        <f>SUM(O8:AA8)/13</f>
        <v>2453.5384615384614</v>
      </c>
      <c r="AC8" s="111">
        <f>(O8-D8)/D8</f>
        <v>-0.30476715348580874</v>
      </c>
      <c r="AD8" s="111">
        <f t="shared" ref="AD8:AL8" si="1">(P8-E8)/E8</f>
        <v>-0.48293333333333333</v>
      </c>
      <c r="AE8" s="111">
        <f t="shared" si="1"/>
        <v>-0.49788695192815635</v>
      </c>
      <c r="AF8" s="111">
        <f t="shared" si="1"/>
        <v>-0.33077159545035351</v>
      </c>
      <c r="AG8" s="111">
        <f t="shared" si="1"/>
        <v>-0.28886168910648713</v>
      </c>
      <c r="AH8" s="111">
        <f t="shared" si="1"/>
        <v>-0.2470671880554568</v>
      </c>
      <c r="AI8" s="111">
        <f t="shared" si="1"/>
        <v>-0.16025008226390261</v>
      </c>
      <c r="AJ8" s="111">
        <f t="shared" si="1"/>
        <v>-0.19638625592417061</v>
      </c>
      <c r="AK8" s="111">
        <f t="shared" si="1"/>
        <v>-0.16082064857710127</v>
      </c>
      <c r="AL8" s="111">
        <f t="shared" si="1"/>
        <v>-5.8056872037914695E-2</v>
      </c>
      <c r="AM8" s="112">
        <f>(Y8-B8)/B8</f>
        <v>-0.35414222013611829</v>
      </c>
      <c r="AN8" s="112">
        <f>(Z8-C8)/C8</f>
        <v>-0.21962879640044994</v>
      </c>
      <c r="AO8" s="112">
        <f>(AA8-D8)/D8</f>
        <v>-0.11793882612289887</v>
      </c>
    </row>
    <row r="9" spans="1:41" s="119" customFormat="1" ht="15" customHeight="1" x14ac:dyDescent="0.4">
      <c r="A9" s="74" t="s">
        <v>26</v>
      </c>
      <c r="B9" s="114" t="s">
        <v>46</v>
      </c>
      <c r="C9" s="114" t="s">
        <v>46</v>
      </c>
      <c r="D9" s="115" t="s">
        <v>46</v>
      </c>
      <c r="E9" s="115" t="s">
        <v>46</v>
      </c>
      <c r="F9" s="115" t="s">
        <v>46</v>
      </c>
      <c r="G9" s="115" t="s">
        <v>46</v>
      </c>
      <c r="H9" s="115" t="s">
        <v>46</v>
      </c>
      <c r="I9" s="115" t="s">
        <v>46</v>
      </c>
      <c r="J9" s="115" t="s">
        <v>46</v>
      </c>
      <c r="K9" s="115" t="s">
        <v>46</v>
      </c>
      <c r="L9" s="115" t="s">
        <v>46</v>
      </c>
      <c r="M9" s="115" t="s">
        <v>46</v>
      </c>
      <c r="N9" s="116" t="s">
        <v>46</v>
      </c>
      <c r="O9" s="115" t="s">
        <v>46</v>
      </c>
      <c r="P9" s="115" t="s">
        <v>46</v>
      </c>
      <c r="Q9" s="115" t="s">
        <v>46</v>
      </c>
      <c r="R9" s="115" t="s">
        <v>46</v>
      </c>
      <c r="S9" s="115" t="s">
        <v>46</v>
      </c>
      <c r="T9" s="115" t="s">
        <v>46</v>
      </c>
      <c r="U9" s="115" t="s">
        <v>46</v>
      </c>
      <c r="V9" s="115" t="s">
        <v>46</v>
      </c>
      <c r="W9" s="115" t="s">
        <v>46</v>
      </c>
      <c r="X9" s="115" t="s">
        <v>46</v>
      </c>
      <c r="Y9" s="115" t="s">
        <v>46</v>
      </c>
      <c r="Z9" s="115" t="s">
        <v>46</v>
      </c>
      <c r="AA9" s="115" t="s">
        <v>46</v>
      </c>
      <c r="AB9" s="115" t="s">
        <v>46</v>
      </c>
      <c r="AC9" s="117" t="s">
        <v>46</v>
      </c>
      <c r="AD9" s="117" t="s">
        <v>46</v>
      </c>
      <c r="AE9" s="117" t="s">
        <v>46</v>
      </c>
      <c r="AF9" s="117" t="s">
        <v>46</v>
      </c>
      <c r="AG9" s="117" t="s">
        <v>46</v>
      </c>
      <c r="AH9" s="117" t="s">
        <v>46</v>
      </c>
      <c r="AI9" s="117" t="s">
        <v>46</v>
      </c>
      <c r="AJ9" s="117" t="s">
        <v>46</v>
      </c>
      <c r="AK9" s="117" t="s">
        <v>46</v>
      </c>
      <c r="AL9" s="117" t="s">
        <v>46</v>
      </c>
      <c r="AM9" s="118" t="s">
        <v>46</v>
      </c>
      <c r="AN9" s="118" t="s">
        <v>46</v>
      </c>
      <c r="AO9" s="118" t="s">
        <v>46</v>
      </c>
    </row>
    <row r="10" spans="1:41" s="113" customFormat="1" ht="15" customHeight="1" x14ac:dyDescent="0.35">
      <c r="A10" s="74" t="s">
        <v>27</v>
      </c>
      <c r="B10" s="108">
        <v>292</v>
      </c>
      <c r="C10" s="108">
        <v>257</v>
      </c>
      <c r="D10" s="109">
        <v>307</v>
      </c>
      <c r="E10" s="109">
        <v>324</v>
      </c>
      <c r="F10" s="109">
        <v>311</v>
      </c>
      <c r="G10" s="109">
        <v>286</v>
      </c>
      <c r="H10" s="109">
        <v>363</v>
      </c>
      <c r="I10" s="109">
        <v>328</v>
      </c>
      <c r="J10" s="109">
        <v>311</v>
      </c>
      <c r="K10" s="109">
        <v>301</v>
      </c>
      <c r="L10" s="109">
        <v>293</v>
      </c>
      <c r="M10" s="109">
        <v>264</v>
      </c>
      <c r="N10" s="109">
        <f>SUM(B10:M10)/12</f>
        <v>303.08333333333331</v>
      </c>
      <c r="O10" s="109">
        <v>282</v>
      </c>
      <c r="P10" s="109">
        <v>241</v>
      </c>
      <c r="Q10" s="109">
        <v>284</v>
      </c>
      <c r="R10" s="109">
        <v>287</v>
      </c>
      <c r="S10" s="109">
        <v>290</v>
      </c>
      <c r="T10" s="109">
        <v>284</v>
      </c>
      <c r="U10" s="109">
        <v>304</v>
      </c>
      <c r="V10" s="109">
        <v>272</v>
      </c>
      <c r="W10" s="109">
        <v>278</v>
      </c>
      <c r="X10" s="109">
        <v>253</v>
      </c>
      <c r="Y10" s="109">
        <v>262</v>
      </c>
      <c r="Z10" s="109">
        <v>260</v>
      </c>
      <c r="AA10" s="109">
        <v>288</v>
      </c>
      <c r="AB10" s="110">
        <f>SUM(O10:AA10)/13</f>
        <v>275.76923076923077</v>
      </c>
      <c r="AC10" s="111">
        <f>(O10-D10)/D10</f>
        <v>-8.143322475570032E-2</v>
      </c>
      <c r="AD10" s="111">
        <f t="shared" ref="AD10:AL11" si="2">(P10-E10)/E10</f>
        <v>-0.25617283950617287</v>
      </c>
      <c r="AE10" s="111">
        <f t="shared" si="2"/>
        <v>-8.6816720257234734E-2</v>
      </c>
      <c r="AF10" s="122">
        <f t="shared" si="2"/>
        <v>3.4965034965034965E-3</v>
      </c>
      <c r="AG10" s="111">
        <f t="shared" si="2"/>
        <v>-0.20110192837465565</v>
      </c>
      <c r="AH10" s="111">
        <f t="shared" si="2"/>
        <v>-0.13414634146341464</v>
      </c>
      <c r="AI10" s="111">
        <f t="shared" si="2"/>
        <v>-2.2508038585209004E-2</v>
      </c>
      <c r="AJ10" s="111">
        <f t="shared" si="2"/>
        <v>-9.634551495016612E-2</v>
      </c>
      <c r="AK10" s="111">
        <f t="shared" si="2"/>
        <v>-5.1194539249146756E-2</v>
      </c>
      <c r="AL10" s="111">
        <f t="shared" si="2"/>
        <v>-4.1666666666666664E-2</v>
      </c>
      <c r="AM10" s="112">
        <f t="shared" ref="AM10:AO11" si="3">(Y10-B10)/B10</f>
        <v>-0.10273972602739725</v>
      </c>
      <c r="AN10" s="112">
        <f t="shared" si="3"/>
        <v>1.1673151750972763E-2</v>
      </c>
      <c r="AO10" s="112">
        <f t="shared" si="3"/>
        <v>-6.1889250814332247E-2</v>
      </c>
    </row>
    <row r="11" spans="1:41" s="113" customFormat="1" ht="15" customHeight="1" x14ac:dyDescent="0.35">
      <c r="A11" s="181" t="s">
        <v>28</v>
      </c>
      <c r="B11" s="182">
        <v>61254</v>
      </c>
      <c r="C11" s="182">
        <v>40306</v>
      </c>
      <c r="D11" s="183">
        <v>41555</v>
      </c>
      <c r="E11" s="183">
        <v>42971</v>
      </c>
      <c r="F11" s="183">
        <v>48370</v>
      </c>
      <c r="G11" s="183">
        <v>43384</v>
      </c>
      <c r="H11" s="183">
        <v>43430</v>
      </c>
      <c r="I11" s="183">
        <v>41137</v>
      </c>
      <c r="J11" s="183">
        <v>41967</v>
      </c>
      <c r="K11" s="183">
        <v>213114</v>
      </c>
      <c r="L11" s="183">
        <v>191174</v>
      </c>
      <c r="M11" s="183">
        <v>72006</v>
      </c>
      <c r="N11" s="183">
        <f>SUM(B11:M11)/12</f>
        <v>73389</v>
      </c>
      <c r="O11" s="183">
        <v>32219</v>
      </c>
      <c r="P11" s="183">
        <v>19339</v>
      </c>
      <c r="Q11" s="183">
        <v>20996</v>
      </c>
      <c r="R11" s="183">
        <v>26115</v>
      </c>
      <c r="S11" s="183">
        <v>30063</v>
      </c>
      <c r="T11" s="183">
        <v>32178</v>
      </c>
      <c r="U11" s="183">
        <v>36038</v>
      </c>
      <c r="V11" s="183">
        <v>231148</v>
      </c>
      <c r="W11" s="183">
        <v>144127</v>
      </c>
      <c r="X11" s="183">
        <v>54989</v>
      </c>
      <c r="Y11" s="183">
        <v>40661</v>
      </c>
      <c r="Z11" s="183">
        <v>33171</v>
      </c>
      <c r="AA11" s="183">
        <v>37426</v>
      </c>
      <c r="AB11" s="184">
        <f>SUM(O11:AA11)/13</f>
        <v>56805.384615384617</v>
      </c>
      <c r="AC11" s="185">
        <f>(O11-D11)/D11</f>
        <v>-0.22466610516183372</v>
      </c>
      <c r="AD11" s="185">
        <f t="shared" si="2"/>
        <v>-0.54995229340718155</v>
      </c>
      <c r="AE11" s="185">
        <f t="shared" si="2"/>
        <v>-0.56592929501757283</v>
      </c>
      <c r="AF11" s="185">
        <f t="shared" si="2"/>
        <v>-0.3980499723400332</v>
      </c>
      <c r="AG11" s="185">
        <f t="shared" si="2"/>
        <v>-0.3077826387289892</v>
      </c>
      <c r="AH11" s="185">
        <f t="shared" si="2"/>
        <v>-0.21778447626224567</v>
      </c>
      <c r="AI11" s="185">
        <f t="shared" si="2"/>
        <v>-0.14127767055067075</v>
      </c>
      <c r="AJ11" s="185">
        <f t="shared" si="2"/>
        <v>8.4621376352562477E-2</v>
      </c>
      <c r="AK11" s="185">
        <f t="shared" si="2"/>
        <v>-0.24609518030694549</v>
      </c>
      <c r="AL11" s="185">
        <f t="shared" si="2"/>
        <v>-0.23632752826153375</v>
      </c>
      <c r="AM11" s="186">
        <f t="shared" si="3"/>
        <v>-0.33619028961373953</v>
      </c>
      <c r="AN11" s="186">
        <f t="shared" si="3"/>
        <v>-0.17702079094923834</v>
      </c>
      <c r="AO11" s="186">
        <f t="shared" si="3"/>
        <v>-9.9362290939718448E-2</v>
      </c>
    </row>
    <row r="12" spans="1:41" ht="17.25" customHeight="1" x14ac:dyDescent="0.35">
      <c r="A12" s="56" t="s">
        <v>29</v>
      </c>
      <c r="B12" s="56"/>
      <c r="C12" s="56"/>
      <c r="D12" s="2"/>
      <c r="E12" s="2"/>
      <c r="F12" s="2"/>
      <c r="G12" s="2"/>
      <c r="H12" s="2"/>
      <c r="I12" s="2"/>
      <c r="J12" s="2"/>
      <c r="K12" s="2"/>
      <c r="L12" s="2"/>
      <c r="M12" s="2"/>
      <c r="N12" s="57"/>
      <c r="O12" s="2"/>
      <c r="P12" s="2"/>
      <c r="Q12" s="2"/>
      <c r="R12" s="2"/>
      <c r="S12" s="2"/>
      <c r="T12" s="2"/>
      <c r="U12" s="2"/>
      <c r="V12" s="2"/>
      <c r="W12" s="2"/>
      <c r="X12" s="2"/>
      <c r="Y12" s="2"/>
      <c r="Z12" s="2"/>
      <c r="AA12" s="2"/>
      <c r="AB12" s="2"/>
      <c r="AC12" s="2"/>
      <c r="AD12" s="2"/>
      <c r="AE12" s="58"/>
      <c r="AF12" s="3"/>
      <c r="AG12" s="3"/>
      <c r="AH12" s="3"/>
      <c r="AI12" s="3"/>
      <c r="AJ12" s="3"/>
      <c r="AK12" s="3"/>
      <c r="AL12" s="3"/>
      <c r="AM12" s="3"/>
      <c r="AN12" s="3"/>
      <c r="AO12" s="3"/>
    </row>
    <row r="13" spans="1:41" ht="12" customHeight="1" x14ac:dyDescent="0.35">
      <c r="A13" s="75" t="s">
        <v>125</v>
      </c>
      <c r="B13" s="26"/>
      <c r="C13" s="26"/>
      <c r="D13" s="26"/>
      <c r="E13" s="26"/>
      <c r="F13" s="26"/>
      <c r="G13" s="26"/>
      <c r="H13" s="26"/>
      <c r="I13" s="26"/>
      <c r="J13" s="26"/>
      <c r="K13" s="2"/>
      <c r="L13" s="2"/>
      <c r="M13" s="2"/>
      <c r="N13" s="57"/>
      <c r="O13" s="2"/>
      <c r="P13" s="2"/>
      <c r="Q13" s="2"/>
      <c r="R13" s="2"/>
      <c r="S13" s="2"/>
      <c r="T13" s="2"/>
      <c r="U13" s="2"/>
      <c r="V13" s="2"/>
      <c r="W13" s="2"/>
      <c r="X13" s="2"/>
      <c r="Y13" s="2"/>
      <c r="Z13" s="2"/>
      <c r="AA13" s="2"/>
      <c r="AB13" s="2"/>
      <c r="AC13" s="2"/>
      <c r="AD13" s="2"/>
      <c r="AE13" s="58"/>
      <c r="AF13" s="3"/>
      <c r="AG13" s="3"/>
      <c r="AH13" s="3"/>
      <c r="AI13" s="3"/>
      <c r="AJ13" s="3"/>
      <c r="AK13" s="3"/>
      <c r="AL13" s="3"/>
      <c r="AM13" s="3"/>
      <c r="AN13" s="3"/>
      <c r="AO13" s="3"/>
    </row>
    <row r="14" spans="1:41" s="25" customFormat="1" ht="12" customHeight="1" x14ac:dyDescent="0.4">
      <c r="A14" s="75" t="s">
        <v>30</v>
      </c>
      <c r="B14" s="29"/>
      <c r="C14" s="29"/>
      <c r="D14" s="29"/>
      <c r="E14" s="29"/>
      <c r="F14" s="29"/>
      <c r="G14" s="29"/>
      <c r="H14" s="29"/>
      <c r="I14" s="29"/>
      <c r="J14" s="29"/>
      <c r="K14" s="23"/>
      <c r="L14" s="23"/>
      <c r="M14" s="23"/>
      <c r="N14" s="59"/>
      <c r="O14" s="23"/>
      <c r="P14" s="23"/>
      <c r="Q14" s="23"/>
      <c r="R14" s="23"/>
      <c r="S14" s="23"/>
      <c r="T14" s="23"/>
      <c r="U14" s="23"/>
      <c r="V14" s="23"/>
      <c r="W14" s="23"/>
      <c r="X14" s="23"/>
      <c r="Y14" s="23"/>
      <c r="Z14" s="23"/>
      <c r="AA14" s="23"/>
      <c r="AB14" s="23"/>
      <c r="AC14" s="23"/>
      <c r="AD14" s="23"/>
      <c r="AE14" s="60"/>
      <c r="AF14" s="24"/>
      <c r="AG14" s="24"/>
      <c r="AH14" s="24"/>
      <c r="AI14" s="24"/>
      <c r="AJ14" s="24"/>
      <c r="AK14" s="24"/>
      <c r="AL14" s="24"/>
      <c r="AM14" s="24"/>
      <c r="AN14" s="24"/>
      <c r="AO14" s="24"/>
    </row>
    <row r="15" spans="1:41" s="25" customFormat="1" ht="12" customHeight="1" x14ac:dyDescent="0.4">
      <c r="A15" s="75" t="s">
        <v>31</v>
      </c>
      <c r="B15" s="29"/>
      <c r="C15" s="29"/>
      <c r="D15" s="29"/>
      <c r="E15" s="29"/>
      <c r="F15" s="29"/>
      <c r="G15" s="29"/>
      <c r="H15" s="29"/>
      <c r="I15" s="29"/>
      <c r="J15" s="29"/>
      <c r="K15" s="23"/>
      <c r="L15" s="23"/>
      <c r="M15" s="23"/>
      <c r="N15" s="59"/>
      <c r="O15" s="23"/>
      <c r="P15" s="23"/>
      <c r="Q15" s="23"/>
      <c r="R15" s="23"/>
      <c r="S15" s="23"/>
      <c r="T15" s="23"/>
      <c r="U15" s="23"/>
      <c r="V15" s="23"/>
      <c r="W15" s="23"/>
      <c r="X15" s="23"/>
      <c r="Y15" s="23"/>
      <c r="Z15" s="23"/>
      <c r="AA15" s="23"/>
      <c r="AB15" s="23"/>
      <c r="AC15" s="23"/>
      <c r="AD15" s="23"/>
      <c r="AE15" s="60"/>
      <c r="AF15" s="24"/>
      <c r="AG15" s="24"/>
      <c r="AH15" s="24"/>
      <c r="AI15" s="24"/>
      <c r="AJ15" s="24"/>
      <c r="AK15" s="24"/>
      <c r="AL15" s="24"/>
      <c r="AM15" s="24"/>
      <c r="AN15" s="24"/>
      <c r="AO15" s="24"/>
    </row>
    <row r="16" spans="1:41" ht="12" customHeight="1" x14ac:dyDescent="0.35">
      <c r="A16" s="75" t="s">
        <v>43</v>
      </c>
      <c r="B16" s="26"/>
      <c r="C16" s="26"/>
      <c r="D16" s="26"/>
      <c r="E16" s="26"/>
      <c r="F16" s="26"/>
      <c r="G16" s="26"/>
      <c r="H16" s="26"/>
      <c r="I16" s="26"/>
      <c r="J16" s="26"/>
      <c r="K16" s="2"/>
      <c r="L16" s="2"/>
      <c r="M16" s="2"/>
      <c r="N16" s="57"/>
      <c r="O16" s="2"/>
      <c r="P16" s="2"/>
      <c r="Q16" s="2"/>
      <c r="R16" s="2"/>
      <c r="S16" s="2"/>
      <c r="T16" s="2"/>
      <c r="U16" s="2"/>
      <c r="V16" s="2"/>
      <c r="W16" s="2"/>
      <c r="X16" s="2"/>
      <c r="Y16" s="2"/>
      <c r="Z16" s="2"/>
      <c r="AA16" s="2"/>
      <c r="AB16" s="2"/>
      <c r="AC16" s="2"/>
      <c r="AD16" s="2"/>
      <c r="AE16" s="58"/>
      <c r="AF16" s="3"/>
      <c r="AG16" s="3"/>
      <c r="AH16" s="3"/>
      <c r="AI16" s="3"/>
      <c r="AJ16" s="3"/>
      <c r="AK16" s="3"/>
      <c r="AL16" s="3"/>
      <c r="AM16" s="3"/>
      <c r="AN16" s="3"/>
      <c r="AO16" s="3"/>
    </row>
    <row r="17" spans="1:41" ht="12" customHeight="1" x14ac:dyDescent="0.35">
      <c r="A17" s="241" t="s">
        <v>49</v>
      </c>
      <c r="B17" s="241"/>
      <c r="C17" s="241"/>
      <c r="D17" s="241"/>
      <c r="E17" s="241"/>
      <c r="F17" s="241"/>
      <c r="G17" s="241"/>
      <c r="H17" s="241"/>
      <c r="I17" s="241"/>
      <c r="J17" s="241"/>
      <c r="K17" s="33"/>
      <c r="L17" s="33"/>
      <c r="M17" s="33"/>
      <c r="N17" s="57"/>
      <c r="O17" s="33"/>
      <c r="P17" s="33"/>
      <c r="Q17" s="33"/>
      <c r="R17" s="33"/>
      <c r="S17" s="33"/>
      <c r="T17" s="33"/>
      <c r="U17" s="33"/>
      <c r="V17" s="33"/>
      <c r="W17" s="33"/>
      <c r="X17" s="33"/>
      <c r="Y17" s="58"/>
      <c r="Z17" s="34"/>
      <c r="AA17" s="34"/>
      <c r="AB17" s="34"/>
      <c r="AC17" s="34"/>
      <c r="AD17" s="34"/>
      <c r="AE17" s="34"/>
      <c r="AF17" s="34"/>
      <c r="AG17" s="34"/>
      <c r="AH17" s="34"/>
      <c r="AI17" s="34"/>
      <c r="AJ17" s="34"/>
    </row>
    <row r="18" spans="1:41" ht="12" customHeight="1" x14ac:dyDescent="0.35">
      <c r="A18" s="92" t="s">
        <v>59</v>
      </c>
      <c r="B18" s="92"/>
      <c r="C18" s="92"/>
      <c r="D18" s="26"/>
      <c r="E18" s="26"/>
      <c r="F18" s="26"/>
      <c r="G18" s="26"/>
      <c r="H18" s="26"/>
      <c r="I18" s="26"/>
      <c r="J18" s="26"/>
      <c r="K18" s="2"/>
      <c r="L18" s="2"/>
      <c r="M18" s="2"/>
      <c r="N18" s="57"/>
      <c r="O18" s="2"/>
      <c r="P18" s="2"/>
      <c r="Q18" s="2"/>
      <c r="R18" s="2"/>
      <c r="S18" s="2"/>
      <c r="T18" s="2"/>
      <c r="U18" s="2"/>
      <c r="V18" s="2"/>
      <c r="W18" s="2"/>
      <c r="X18" s="2"/>
      <c r="Y18" s="2"/>
      <c r="Z18" s="2"/>
      <c r="AA18" s="2"/>
      <c r="AB18" s="2"/>
      <c r="AC18" s="2"/>
      <c r="AD18" s="2"/>
      <c r="AE18" s="58"/>
      <c r="AF18" s="3"/>
      <c r="AG18" s="3"/>
      <c r="AH18" s="3"/>
      <c r="AI18" s="3"/>
      <c r="AJ18" s="3"/>
      <c r="AK18" s="3"/>
      <c r="AL18" s="3"/>
      <c r="AM18" s="3"/>
      <c r="AN18" s="3"/>
      <c r="AO18" s="3"/>
    </row>
    <row r="19" spans="1:41" ht="12" customHeight="1" x14ac:dyDescent="0.35">
      <c r="A19" s="278" t="s">
        <v>268</v>
      </c>
      <c r="B19" s="92"/>
      <c r="C19" s="92"/>
      <c r="D19" s="26"/>
      <c r="E19" s="26"/>
      <c r="F19" s="26"/>
      <c r="G19" s="26"/>
      <c r="H19" s="26"/>
      <c r="I19" s="26"/>
      <c r="J19" s="26"/>
      <c r="K19" s="2"/>
      <c r="L19" s="2"/>
      <c r="M19" s="2"/>
      <c r="N19" s="58"/>
      <c r="O19" s="2"/>
      <c r="P19" s="2"/>
      <c r="Q19" s="2"/>
      <c r="R19" s="2"/>
      <c r="S19" s="2"/>
      <c r="T19" s="2"/>
      <c r="U19" s="2"/>
      <c r="V19" s="2"/>
      <c r="W19" s="2"/>
      <c r="X19" s="2"/>
      <c r="Y19" s="2"/>
      <c r="Z19" s="2"/>
      <c r="AA19" s="2"/>
      <c r="AB19" s="2"/>
      <c r="AC19" s="2"/>
      <c r="AD19" s="2"/>
      <c r="AE19" s="58"/>
      <c r="AF19" s="1"/>
      <c r="AG19" s="1"/>
      <c r="AH19" s="1"/>
      <c r="AI19" s="1"/>
      <c r="AJ19" s="1"/>
      <c r="AK19" s="1"/>
      <c r="AL19" s="1"/>
      <c r="AM19" s="1"/>
      <c r="AN19" s="1"/>
      <c r="AO19" s="1"/>
    </row>
    <row r="20" spans="1:41" ht="12" customHeight="1" x14ac:dyDescent="0.35">
      <c r="A20" s="92" t="s">
        <v>45</v>
      </c>
      <c r="B20" s="92"/>
      <c r="C20" s="92"/>
      <c r="D20" s="26"/>
      <c r="E20" s="26"/>
      <c r="F20" s="26"/>
      <c r="G20" s="26"/>
      <c r="H20" s="26"/>
      <c r="I20" s="26"/>
      <c r="J20" s="26"/>
      <c r="K20" s="2"/>
      <c r="L20" s="2"/>
      <c r="M20" s="2"/>
      <c r="N20" s="58"/>
      <c r="O20" s="2"/>
      <c r="P20" s="2"/>
      <c r="Q20" s="2"/>
      <c r="R20" s="2"/>
      <c r="S20" s="2"/>
      <c r="T20" s="2"/>
      <c r="U20" s="2"/>
      <c r="V20" s="2"/>
      <c r="W20" s="2"/>
      <c r="X20" s="2"/>
      <c r="Y20" s="2"/>
      <c r="Z20" s="2"/>
      <c r="AA20" s="2"/>
      <c r="AB20" s="2"/>
      <c r="AC20" s="2"/>
      <c r="AD20" s="2"/>
      <c r="AE20" s="58"/>
      <c r="AF20" s="1"/>
      <c r="AG20" s="1"/>
      <c r="AH20" s="1"/>
      <c r="AI20" s="1"/>
      <c r="AJ20" s="1"/>
      <c r="AK20" s="1"/>
      <c r="AL20" s="1"/>
      <c r="AM20" s="1"/>
      <c r="AN20" s="1"/>
      <c r="AO20" s="1"/>
    </row>
    <row r="21" spans="1:41" ht="12" customHeight="1" x14ac:dyDescent="0.35">
      <c r="A21" s="75" t="s">
        <v>269</v>
      </c>
      <c r="B21" s="92"/>
      <c r="C21" s="92"/>
      <c r="D21" s="26"/>
      <c r="E21" s="26"/>
      <c r="F21" s="26"/>
      <c r="G21" s="26"/>
      <c r="H21" s="26"/>
      <c r="I21" s="26"/>
      <c r="J21" s="26"/>
      <c r="K21" s="2"/>
      <c r="L21" s="2"/>
      <c r="M21" s="2"/>
      <c r="N21" s="57"/>
      <c r="O21" s="2"/>
      <c r="P21" s="2"/>
      <c r="Q21" s="2"/>
      <c r="R21" s="2"/>
      <c r="S21" s="2"/>
      <c r="T21" s="2"/>
      <c r="U21" s="2"/>
      <c r="V21" s="2"/>
      <c r="W21" s="2"/>
      <c r="X21" s="2"/>
      <c r="Y21" s="2"/>
      <c r="Z21" s="2"/>
      <c r="AA21" s="2"/>
      <c r="AB21" s="2"/>
      <c r="AC21" s="2"/>
      <c r="AD21" s="2"/>
      <c r="AE21" s="58"/>
      <c r="AF21" s="3"/>
      <c r="AG21" s="3"/>
      <c r="AH21" s="3"/>
      <c r="AI21" s="3"/>
      <c r="AJ21" s="3"/>
      <c r="AK21" s="3"/>
      <c r="AL21" s="3"/>
      <c r="AM21" s="3"/>
      <c r="AN21" s="3"/>
      <c r="AO21" s="3"/>
    </row>
    <row r="22" spans="1:41" ht="12" customHeight="1" x14ac:dyDescent="0.35">
      <c r="A22" s="56" t="s">
        <v>32</v>
      </c>
      <c r="B22" s="56"/>
      <c r="C22" s="56"/>
    </row>
    <row r="23" spans="1:41" s="17" customFormat="1" ht="30" customHeight="1" x14ac:dyDescent="0.35">
      <c r="A23" s="61" t="s">
        <v>270</v>
      </c>
      <c r="B23" s="61"/>
      <c r="C23" s="61"/>
      <c r="AO23" s="135"/>
    </row>
    <row r="24" spans="1:41" s="51" customFormat="1" ht="20.25" customHeight="1" x14ac:dyDescent="0.35">
      <c r="A24" s="55" t="s">
        <v>148</v>
      </c>
      <c r="B24" s="55"/>
      <c r="C24" s="55"/>
      <c r="D24" s="62"/>
      <c r="E24" s="62"/>
      <c r="F24" s="62"/>
      <c r="G24" s="62"/>
      <c r="H24" s="62"/>
      <c r="I24" s="62"/>
      <c r="J24" s="62"/>
      <c r="K24" s="62"/>
      <c r="L24" s="62"/>
      <c r="M24" s="62"/>
      <c r="S24" s="62"/>
      <c r="T24" s="62"/>
      <c r="U24" s="62"/>
      <c r="V24" s="62"/>
      <c r="W24" s="62"/>
      <c r="X24" s="62"/>
      <c r="Y24" s="62"/>
      <c r="Z24" s="62"/>
      <c r="AA24" s="62"/>
      <c r="AB24" s="62"/>
      <c r="AC24" s="62"/>
      <c r="AD24" s="62"/>
      <c r="AO24" s="136"/>
    </row>
    <row r="25" spans="1:41" s="105" customFormat="1" ht="15" customHeight="1" x14ac:dyDescent="0.35">
      <c r="A25" s="137"/>
      <c r="B25" s="282" t="s">
        <v>145</v>
      </c>
      <c r="C25" s="283"/>
      <c r="D25" s="283"/>
      <c r="E25" s="283"/>
      <c r="F25" s="283"/>
      <c r="G25" s="283"/>
      <c r="H25" s="283"/>
      <c r="I25" s="283"/>
      <c r="J25" s="283"/>
      <c r="K25" s="283"/>
      <c r="L25" s="283"/>
      <c r="M25" s="283"/>
      <c r="N25" s="284"/>
      <c r="O25" s="279" t="s">
        <v>55</v>
      </c>
      <c r="P25" s="280"/>
      <c r="Q25" s="280"/>
      <c r="R25" s="280"/>
      <c r="S25" s="280"/>
      <c r="T25" s="280"/>
      <c r="U25" s="280"/>
      <c r="V25" s="280"/>
      <c r="W25" s="280"/>
      <c r="X25" s="280"/>
      <c r="Y25" s="280"/>
      <c r="Z25" s="280"/>
      <c r="AA25" s="280"/>
      <c r="AB25" s="281"/>
      <c r="AC25" s="281" t="s">
        <v>57</v>
      </c>
      <c r="AD25" s="281"/>
      <c r="AE25" s="281"/>
      <c r="AF25" s="281"/>
      <c r="AG25" s="281"/>
      <c r="AH25" s="281"/>
      <c r="AI25" s="281"/>
      <c r="AJ25" s="281"/>
      <c r="AK25" s="281"/>
      <c r="AL25" s="281"/>
      <c r="AM25" s="280"/>
      <c r="AN25" s="280"/>
      <c r="AO25" s="280"/>
    </row>
    <row r="26" spans="1:41" s="105" customFormat="1" ht="44.15" customHeight="1" x14ac:dyDescent="0.35">
      <c r="A26" s="106" t="s">
        <v>47</v>
      </c>
      <c r="B26" s="107" t="s">
        <v>156</v>
      </c>
      <c r="C26" s="107" t="s">
        <v>157</v>
      </c>
      <c r="D26" s="107" t="s">
        <v>158</v>
      </c>
      <c r="E26" s="107" t="s">
        <v>159</v>
      </c>
      <c r="F26" s="107" t="s">
        <v>160</v>
      </c>
      <c r="G26" s="107" t="s">
        <v>161</v>
      </c>
      <c r="H26" s="107" t="s">
        <v>162</v>
      </c>
      <c r="I26" s="107" t="s">
        <v>163</v>
      </c>
      <c r="J26" s="107" t="s">
        <v>164</v>
      </c>
      <c r="K26" s="107" t="s">
        <v>165</v>
      </c>
      <c r="L26" s="107" t="s">
        <v>166</v>
      </c>
      <c r="M26" s="107" t="s">
        <v>167</v>
      </c>
      <c r="N26" s="107" t="s">
        <v>168</v>
      </c>
      <c r="O26" s="107" t="s">
        <v>169</v>
      </c>
      <c r="P26" s="107" t="s">
        <v>170</v>
      </c>
      <c r="Q26" s="107" t="s">
        <v>171</v>
      </c>
      <c r="R26" s="107" t="s">
        <v>172</v>
      </c>
      <c r="S26" s="107" t="s">
        <v>173</v>
      </c>
      <c r="T26" s="107" t="s">
        <v>174</v>
      </c>
      <c r="U26" s="107" t="s">
        <v>175</v>
      </c>
      <c r="V26" s="107" t="s">
        <v>176</v>
      </c>
      <c r="W26" s="107" t="s">
        <v>177</v>
      </c>
      <c r="X26" s="107" t="s">
        <v>178</v>
      </c>
      <c r="Y26" s="107" t="s">
        <v>179</v>
      </c>
      <c r="Z26" s="107" t="s">
        <v>180</v>
      </c>
      <c r="AA26" s="107" t="s">
        <v>181</v>
      </c>
      <c r="AB26" s="107" t="s">
        <v>182</v>
      </c>
      <c r="AC26" s="107" t="s">
        <v>60</v>
      </c>
      <c r="AD26" s="107" t="s">
        <v>61</v>
      </c>
      <c r="AE26" s="107" t="s">
        <v>62</v>
      </c>
      <c r="AF26" s="107" t="s">
        <v>63</v>
      </c>
      <c r="AG26" s="107" t="s">
        <v>64</v>
      </c>
      <c r="AH26" s="107" t="s">
        <v>65</v>
      </c>
      <c r="AI26" s="107" t="s">
        <v>66</v>
      </c>
      <c r="AJ26" s="107" t="s">
        <v>67</v>
      </c>
      <c r="AK26" s="107" t="s">
        <v>68</v>
      </c>
      <c r="AL26" s="107" t="s">
        <v>69</v>
      </c>
      <c r="AM26" s="107" t="s">
        <v>70</v>
      </c>
      <c r="AN26" s="107" t="s">
        <v>71</v>
      </c>
      <c r="AO26" s="131" t="s">
        <v>72</v>
      </c>
    </row>
    <row r="27" spans="1:41" s="113" customFormat="1" ht="15" customHeight="1" x14ac:dyDescent="0.35">
      <c r="A27" s="74" t="s">
        <v>23</v>
      </c>
      <c r="B27" s="139">
        <v>53355</v>
      </c>
      <c r="C27" s="139">
        <v>45448</v>
      </c>
      <c r="D27" s="140">
        <v>47483</v>
      </c>
      <c r="E27" s="140">
        <v>48907</v>
      </c>
      <c r="F27" s="140">
        <v>51554</v>
      </c>
      <c r="G27" s="140">
        <v>46832</v>
      </c>
      <c r="H27" s="140">
        <v>49495</v>
      </c>
      <c r="I27" s="140">
        <v>42541</v>
      </c>
      <c r="J27" s="140">
        <v>47074</v>
      </c>
      <c r="K27" s="140">
        <v>51123</v>
      </c>
      <c r="L27" s="140">
        <v>48045</v>
      </c>
      <c r="M27" s="140">
        <v>43141</v>
      </c>
      <c r="N27" s="140">
        <f>SUM(B27:M27)/12</f>
        <v>47916.5</v>
      </c>
      <c r="O27" s="140">
        <v>39640</v>
      </c>
      <c r="P27" s="140">
        <v>34720</v>
      </c>
      <c r="Q27" s="140">
        <v>37431</v>
      </c>
      <c r="R27" s="140">
        <v>42831</v>
      </c>
      <c r="S27" s="140">
        <v>44319</v>
      </c>
      <c r="T27" s="140">
        <v>39851</v>
      </c>
      <c r="U27" s="140">
        <v>46185</v>
      </c>
      <c r="V27" s="140">
        <v>48744</v>
      </c>
      <c r="W27" s="140">
        <v>47623</v>
      </c>
      <c r="X27" s="140">
        <v>44868</v>
      </c>
      <c r="Y27" s="140">
        <v>50128</v>
      </c>
      <c r="Z27" s="140">
        <v>45893</v>
      </c>
      <c r="AA27" s="140">
        <v>53753</v>
      </c>
      <c r="AB27" s="141">
        <f>SUM(O27:AA27)/13</f>
        <v>44306.615384615383</v>
      </c>
      <c r="AC27" s="124">
        <f>(O27-D27)/D27</f>
        <v>-0.16517490470273571</v>
      </c>
      <c r="AD27" s="124">
        <f t="shared" ref="AD27:AL27" si="4">(P27-E27)/E27</f>
        <v>-0.29008117447400167</v>
      </c>
      <c r="AE27" s="124">
        <f t="shared" si="4"/>
        <v>-0.27394576560499673</v>
      </c>
      <c r="AF27" s="124">
        <f t="shared" si="4"/>
        <v>-8.5433037239494358E-2</v>
      </c>
      <c r="AG27" s="124">
        <f t="shared" si="4"/>
        <v>-0.10457621982018386</v>
      </c>
      <c r="AH27" s="124">
        <f t="shared" si="4"/>
        <v>-6.3233116287816457E-2</v>
      </c>
      <c r="AI27" s="124">
        <f t="shared" si="4"/>
        <v>-1.8885159536049623E-2</v>
      </c>
      <c r="AJ27" s="124">
        <f t="shared" si="4"/>
        <v>-4.6534827768323454E-2</v>
      </c>
      <c r="AK27" s="198">
        <f t="shared" si="4"/>
        <v>-8.783432198980123E-3</v>
      </c>
      <c r="AL27" s="124">
        <f t="shared" si="4"/>
        <v>4.0031524535824391E-2</v>
      </c>
      <c r="AM27" s="125">
        <f>(Y27-B27)/B27</f>
        <v>-6.0481679317777155E-2</v>
      </c>
      <c r="AN27" s="125">
        <f>(Z27-C27)/C27</f>
        <v>9.7914099630346772E-3</v>
      </c>
      <c r="AO27" s="125">
        <f>(AA27-D27)/D27</f>
        <v>0.13204725901901734</v>
      </c>
    </row>
    <row r="28" spans="1:41" s="119" customFormat="1" ht="15" customHeight="1" x14ac:dyDescent="0.4">
      <c r="A28" s="74" t="s">
        <v>24</v>
      </c>
      <c r="B28" s="142" t="s">
        <v>46</v>
      </c>
      <c r="C28" s="142" t="s">
        <v>46</v>
      </c>
      <c r="D28" s="143" t="s">
        <v>46</v>
      </c>
      <c r="E28" s="143" t="s">
        <v>46</v>
      </c>
      <c r="F28" s="143" t="s">
        <v>46</v>
      </c>
      <c r="G28" s="143" t="s">
        <v>46</v>
      </c>
      <c r="H28" s="143" t="s">
        <v>46</v>
      </c>
      <c r="I28" s="143" t="s">
        <v>46</v>
      </c>
      <c r="J28" s="143" t="s">
        <v>46</v>
      </c>
      <c r="K28" s="143" t="s">
        <v>46</v>
      </c>
      <c r="L28" s="143" t="s">
        <v>46</v>
      </c>
      <c r="M28" s="143" t="s">
        <v>46</v>
      </c>
      <c r="N28" s="116" t="s">
        <v>46</v>
      </c>
      <c r="O28" s="143" t="s">
        <v>46</v>
      </c>
      <c r="P28" s="143" t="s">
        <v>46</v>
      </c>
      <c r="Q28" s="143" t="s">
        <v>46</v>
      </c>
      <c r="R28" s="143" t="s">
        <v>46</v>
      </c>
      <c r="S28" s="143" t="s">
        <v>46</v>
      </c>
      <c r="T28" s="143" t="s">
        <v>46</v>
      </c>
      <c r="U28" s="143" t="s">
        <v>46</v>
      </c>
      <c r="V28" s="143" t="s">
        <v>46</v>
      </c>
      <c r="W28" s="143" t="s">
        <v>46</v>
      </c>
      <c r="X28" s="143" t="s">
        <v>46</v>
      </c>
      <c r="Y28" s="143" t="s">
        <v>46</v>
      </c>
      <c r="Z28" s="143" t="s">
        <v>46</v>
      </c>
      <c r="AA28" s="143" t="s">
        <v>46</v>
      </c>
      <c r="AB28" s="115" t="s">
        <v>46</v>
      </c>
      <c r="AC28" s="144" t="s">
        <v>46</v>
      </c>
      <c r="AD28" s="144" t="s">
        <v>46</v>
      </c>
      <c r="AE28" s="144" t="s">
        <v>46</v>
      </c>
      <c r="AF28" s="144" t="s">
        <v>46</v>
      </c>
      <c r="AG28" s="144" t="s">
        <v>46</v>
      </c>
      <c r="AH28" s="144" t="s">
        <v>46</v>
      </c>
      <c r="AI28" s="144" t="s">
        <v>46</v>
      </c>
      <c r="AJ28" s="144" t="s">
        <v>46</v>
      </c>
      <c r="AK28" s="144" t="s">
        <v>46</v>
      </c>
      <c r="AL28" s="144" t="s">
        <v>46</v>
      </c>
      <c r="AM28" s="145" t="s">
        <v>46</v>
      </c>
      <c r="AN28" s="145" t="s">
        <v>46</v>
      </c>
      <c r="AO28" s="145" t="s">
        <v>46</v>
      </c>
    </row>
    <row r="29" spans="1:41" s="113" customFormat="1" ht="15" customHeight="1" x14ac:dyDescent="0.35">
      <c r="A29" s="74" t="s">
        <v>25</v>
      </c>
      <c r="B29" s="139">
        <v>3419</v>
      </c>
      <c r="C29" s="139">
        <v>2753</v>
      </c>
      <c r="D29" s="146">
        <v>2868</v>
      </c>
      <c r="E29" s="146">
        <v>3165</v>
      </c>
      <c r="F29" s="146">
        <v>3386</v>
      </c>
      <c r="G29" s="146">
        <v>2829</v>
      </c>
      <c r="H29" s="146">
        <v>3041</v>
      </c>
      <c r="I29" s="146">
        <v>2706</v>
      </c>
      <c r="J29" s="146">
        <v>2770</v>
      </c>
      <c r="K29" s="146">
        <v>3310</v>
      </c>
      <c r="L29" s="146">
        <v>2983</v>
      </c>
      <c r="M29" s="146">
        <v>2607</v>
      </c>
      <c r="N29" s="146">
        <f>SUM(B29:M29)/12</f>
        <v>2986.4166666666665</v>
      </c>
      <c r="O29" s="146">
        <v>2615</v>
      </c>
      <c r="P29" s="146">
        <v>2827</v>
      </c>
      <c r="Q29" s="146">
        <v>3086</v>
      </c>
      <c r="R29" s="146">
        <v>3142</v>
      </c>
      <c r="S29" s="146">
        <v>2883</v>
      </c>
      <c r="T29" s="146">
        <v>2581</v>
      </c>
      <c r="U29" s="146">
        <v>3058</v>
      </c>
      <c r="V29" s="146">
        <v>3082</v>
      </c>
      <c r="W29" s="146">
        <v>3097</v>
      </c>
      <c r="X29" s="146">
        <v>2664</v>
      </c>
      <c r="Y29" s="146">
        <v>2906</v>
      </c>
      <c r="Z29" s="146">
        <v>2747</v>
      </c>
      <c r="AA29" s="146">
        <v>3217</v>
      </c>
      <c r="AB29" s="141">
        <f>SUM(O29:AA29)/13</f>
        <v>2915.7692307692309</v>
      </c>
      <c r="AC29" s="147">
        <f>(O29-D29)/D29</f>
        <v>-8.8214783821478376E-2</v>
      </c>
      <c r="AD29" s="147">
        <f t="shared" ref="AD29:AL29" si="5">(P29-E29)/E29</f>
        <v>-0.10679304897314376</v>
      </c>
      <c r="AE29" s="147">
        <f t="shared" si="5"/>
        <v>-8.8600118133490849E-2</v>
      </c>
      <c r="AF29" s="147">
        <f t="shared" si="5"/>
        <v>0.11063980205019441</v>
      </c>
      <c r="AG29" s="147">
        <f t="shared" si="5"/>
        <v>-5.1956593225912527E-2</v>
      </c>
      <c r="AH29" s="147">
        <f t="shared" si="5"/>
        <v>-4.6193643754619367E-2</v>
      </c>
      <c r="AI29" s="147">
        <f t="shared" si="5"/>
        <v>0.10397111913357401</v>
      </c>
      <c r="AJ29" s="147">
        <f t="shared" si="5"/>
        <v>-6.8882175226586101E-2</v>
      </c>
      <c r="AK29" s="147">
        <f t="shared" si="5"/>
        <v>3.8216560509554139E-2</v>
      </c>
      <c r="AL29" s="147">
        <f t="shared" si="5"/>
        <v>2.1864211737629459E-2</v>
      </c>
      <c r="AM29" s="148">
        <f>(Y29-B29)/B29</f>
        <v>-0.15004387247733256</v>
      </c>
      <c r="AN29" s="271">
        <f>(Z29-C29)/C29</f>
        <v>-2.179440610243371E-3</v>
      </c>
      <c r="AO29" s="148">
        <f>(AA29-D29)/D29</f>
        <v>0.12168758716875872</v>
      </c>
    </row>
    <row r="30" spans="1:41" s="119" customFormat="1" ht="15" customHeight="1" x14ac:dyDescent="0.4">
      <c r="A30" s="74" t="s">
        <v>26</v>
      </c>
      <c r="B30" s="142" t="s">
        <v>46</v>
      </c>
      <c r="C30" s="142" t="s">
        <v>46</v>
      </c>
      <c r="D30" s="149" t="s">
        <v>46</v>
      </c>
      <c r="E30" s="149" t="s">
        <v>46</v>
      </c>
      <c r="F30" s="149" t="s">
        <v>46</v>
      </c>
      <c r="G30" s="149" t="s">
        <v>46</v>
      </c>
      <c r="H30" s="149" t="s">
        <v>46</v>
      </c>
      <c r="I30" s="149" t="s">
        <v>46</v>
      </c>
      <c r="J30" s="149" t="s">
        <v>46</v>
      </c>
      <c r="K30" s="149" t="s">
        <v>46</v>
      </c>
      <c r="L30" s="149" t="s">
        <v>46</v>
      </c>
      <c r="M30" s="149" t="s">
        <v>46</v>
      </c>
      <c r="N30" s="116" t="s">
        <v>46</v>
      </c>
      <c r="O30" s="149" t="s">
        <v>46</v>
      </c>
      <c r="P30" s="149" t="s">
        <v>46</v>
      </c>
      <c r="Q30" s="149" t="s">
        <v>46</v>
      </c>
      <c r="R30" s="149" t="s">
        <v>46</v>
      </c>
      <c r="S30" s="149" t="s">
        <v>46</v>
      </c>
      <c r="T30" s="149" t="s">
        <v>46</v>
      </c>
      <c r="U30" s="149" t="s">
        <v>46</v>
      </c>
      <c r="V30" s="149" t="s">
        <v>46</v>
      </c>
      <c r="W30" s="149" t="s">
        <v>46</v>
      </c>
      <c r="X30" s="149" t="s">
        <v>46</v>
      </c>
      <c r="Y30" s="149" t="s">
        <v>46</v>
      </c>
      <c r="Z30" s="149" t="s">
        <v>46</v>
      </c>
      <c r="AA30" s="149" t="s">
        <v>46</v>
      </c>
      <c r="AB30" s="115" t="s">
        <v>46</v>
      </c>
      <c r="AC30" s="150" t="s">
        <v>46</v>
      </c>
      <c r="AD30" s="150" t="s">
        <v>46</v>
      </c>
      <c r="AE30" s="150" t="s">
        <v>46</v>
      </c>
      <c r="AF30" s="150" t="s">
        <v>46</v>
      </c>
      <c r="AG30" s="150" t="s">
        <v>46</v>
      </c>
      <c r="AH30" s="150" t="s">
        <v>46</v>
      </c>
      <c r="AI30" s="150" t="s">
        <v>46</v>
      </c>
      <c r="AJ30" s="150" t="s">
        <v>46</v>
      </c>
      <c r="AK30" s="150" t="s">
        <v>46</v>
      </c>
      <c r="AL30" s="150" t="s">
        <v>46</v>
      </c>
      <c r="AM30" s="151" t="s">
        <v>46</v>
      </c>
      <c r="AN30" s="151" t="s">
        <v>46</v>
      </c>
      <c r="AO30" s="151" t="s">
        <v>46</v>
      </c>
    </row>
    <row r="31" spans="1:41" s="113" customFormat="1" ht="15" customHeight="1" x14ac:dyDescent="0.35">
      <c r="A31" s="74" t="s">
        <v>27</v>
      </c>
      <c r="B31" s="142">
        <v>0</v>
      </c>
      <c r="C31" s="142">
        <v>0</v>
      </c>
      <c r="D31" s="141">
        <v>0</v>
      </c>
      <c r="E31" s="141">
        <v>0</v>
      </c>
      <c r="F31" s="141">
        <v>0</v>
      </c>
      <c r="G31" s="141">
        <v>0</v>
      </c>
      <c r="H31" s="141">
        <v>0</v>
      </c>
      <c r="I31" s="141">
        <v>0</v>
      </c>
      <c r="J31" s="141">
        <v>0</v>
      </c>
      <c r="K31" s="141">
        <v>0</v>
      </c>
      <c r="L31" s="141">
        <v>0</v>
      </c>
      <c r="M31" s="141">
        <v>0</v>
      </c>
      <c r="N31" s="141">
        <v>0</v>
      </c>
      <c r="O31" s="141">
        <v>0</v>
      </c>
      <c r="P31" s="141">
        <v>0</v>
      </c>
      <c r="Q31" s="141">
        <v>0</v>
      </c>
      <c r="R31" s="141">
        <v>0</v>
      </c>
      <c r="S31" s="141">
        <v>0</v>
      </c>
      <c r="T31" s="141">
        <v>0</v>
      </c>
      <c r="U31" s="141">
        <v>0</v>
      </c>
      <c r="V31" s="141">
        <v>0</v>
      </c>
      <c r="W31" s="141">
        <v>0</v>
      </c>
      <c r="X31" s="141">
        <v>0</v>
      </c>
      <c r="Y31" s="141">
        <v>0</v>
      </c>
      <c r="Z31" s="141">
        <v>0</v>
      </c>
      <c r="AA31" s="141">
        <v>0</v>
      </c>
      <c r="AB31" s="141">
        <v>0</v>
      </c>
      <c r="AC31" s="147" t="s">
        <v>46</v>
      </c>
      <c r="AD31" s="147" t="s">
        <v>46</v>
      </c>
      <c r="AE31" s="147" t="s">
        <v>46</v>
      </c>
      <c r="AF31" s="147" t="s">
        <v>46</v>
      </c>
      <c r="AG31" s="147" t="s">
        <v>46</v>
      </c>
      <c r="AH31" s="147" t="s">
        <v>46</v>
      </c>
      <c r="AI31" s="147" t="s">
        <v>46</v>
      </c>
      <c r="AJ31" s="147" t="s">
        <v>46</v>
      </c>
      <c r="AK31" s="147" t="s">
        <v>46</v>
      </c>
      <c r="AL31" s="147" t="s">
        <v>46</v>
      </c>
      <c r="AM31" s="148" t="s">
        <v>46</v>
      </c>
      <c r="AN31" s="148" t="s">
        <v>46</v>
      </c>
      <c r="AO31" s="148" t="s">
        <v>46</v>
      </c>
    </row>
    <row r="32" spans="1:41" s="113" customFormat="1" ht="15" customHeight="1" x14ac:dyDescent="0.35">
      <c r="A32" s="181" t="s">
        <v>28</v>
      </c>
      <c r="B32" s="174">
        <v>57114</v>
      </c>
      <c r="C32" s="174">
        <v>48921</v>
      </c>
      <c r="D32" s="187">
        <v>51700</v>
      </c>
      <c r="E32" s="187">
        <v>52382</v>
      </c>
      <c r="F32" s="187">
        <v>55689</v>
      </c>
      <c r="G32" s="187">
        <v>50627</v>
      </c>
      <c r="H32" s="187">
        <v>53348</v>
      </c>
      <c r="I32" s="187">
        <v>50551</v>
      </c>
      <c r="J32" s="187">
        <v>52583</v>
      </c>
      <c r="K32" s="187">
        <v>57351</v>
      </c>
      <c r="L32" s="187">
        <v>52705</v>
      </c>
      <c r="M32" s="187">
        <v>49797</v>
      </c>
      <c r="N32" s="187">
        <f>SUM(B32:M32)/12</f>
        <v>52730.666666666664</v>
      </c>
      <c r="O32" s="187">
        <v>42081</v>
      </c>
      <c r="P32" s="187">
        <v>28155</v>
      </c>
      <c r="Q32" s="187">
        <v>34936</v>
      </c>
      <c r="R32" s="187">
        <v>41577</v>
      </c>
      <c r="S32" s="187">
        <v>47378</v>
      </c>
      <c r="T32" s="187">
        <v>43852</v>
      </c>
      <c r="U32" s="187">
        <v>49256</v>
      </c>
      <c r="V32" s="187">
        <v>53669</v>
      </c>
      <c r="W32" s="187">
        <v>61370</v>
      </c>
      <c r="X32" s="187">
        <v>64523</v>
      </c>
      <c r="Y32" s="187">
        <v>70898</v>
      </c>
      <c r="Z32" s="187">
        <v>64131</v>
      </c>
      <c r="AA32" s="187">
        <v>74052</v>
      </c>
      <c r="AB32" s="188">
        <f>SUM(O32:AA32)/13</f>
        <v>51990.615384615383</v>
      </c>
      <c r="AC32" s="175">
        <f>(O32-D32)/D32</f>
        <v>-0.18605415860735008</v>
      </c>
      <c r="AD32" s="175">
        <f t="shared" ref="AD32:AL32" si="6">(P32-E32)/E32</f>
        <v>-0.46250620442136614</v>
      </c>
      <c r="AE32" s="175">
        <f t="shared" si="6"/>
        <v>-0.37265887338612652</v>
      </c>
      <c r="AF32" s="175">
        <f t="shared" si="6"/>
        <v>-0.17875837003970213</v>
      </c>
      <c r="AG32" s="175">
        <f t="shared" si="6"/>
        <v>-0.11190672565044613</v>
      </c>
      <c r="AH32" s="175">
        <f t="shared" si="6"/>
        <v>-0.13251963363731678</v>
      </c>
      <c r="AI32" s="175">
        <f t="shared" si="6"/>
        <v>-6.32713995017401E-2</v>
      </c>
      <c r="AJ32" s="175">
        <f t="shared" si="6"/>
        <v>-6.4201147320883681E-2</v>
      </c>
      <c r="AK32" s="175">
        <f t="shared" si="6"/>
        <v>0.16440565411251304</v>
      </c>
      <c r="AL32" s="175">
        <f t="shared" si="6"/>
        <v>0.29572062574050645</v>
      </c>
      <c r="AM32" s="189">
        <f>(Y32-B32)/B32</f>
        <v>0.24134187764821236</v>
      </c>
      <c r="AN32" s="189">
        <f>(Z32-C32)/C32</f>
        <v>0.31090942540013489</v>
      </c>
      <c r="AO32" s="189">
        <f>(AA32-D32)/D32</f>
        <v>0.43234042553191487</v>
      </c>
    </row>
    <row r="33" spans="1:41" s="113" customFormat="1" ht="17.25" customHeight="1" x14ac:dyDescent="0.35">
      <c r="A33" s="56" t="s">
        <v>29</v>
      </c>
      <c r="B33" s="56"/>
      <c r="C33" s="56"/>
      <c r="D33" s="23"/>
      <c r="E33" s="23"/>
      <c r="F33" s="23"/>
      <c r="G33" s="23"/>
      <c r="H33" s="23"/>
      <c r="I33" s="23"/>
      <c r="J33" s="23"/>
      <c r="K33" s="23"/>
      <c r="L33" s="23"/>
      <c r="M33" s="23"/>
      <c r="N33" s="59"/>
      <c r="O33" s="23"/>
      <c r="P33" s="23"/>
      <c r="Q33" s="23"/>
      <c r="R33" s="23"/>
      <c r="S33" s="23"/>
      <c r="T33" s="23"/>
      <c r="U33" s="23"/>
      <c r="V33" s="23"/>
      <c r="W33" s="23"/>
      <c r="X33" s="23"/>
      <c r="Y33" s="23"/>
      <c r="Z33" s="23"/>
      <c r="AA33" s="23"/>
      <c r="AB33" s="23"/>
      <c r="AC33" s="23"/>
      <c r="AD33" s="23"/>
      <c r="AE33" s="60"/>
      <c r="AF33" s="24"/>
      <c r="AG33" s="24"/>
      <c r="AH33" s="24"/>
      <c r="AI33" s="24"/>
      <c r="AJ33" s="24"/>
      <c r="AK33" s="24"/>
      <c r="AL33" s="24"/>
      <c r="AM33" s="24"/>
      <c r="AN33" s="24"/>
      <c r="AO33" s="24"/>
    </row>
    <row r="34" spans="1:41" s="25" customFormat="1" ht="12" customHeight="1" x14ac:dyDescent="0.4">
      <c r="A34" s="75" t="s">
        <v>125</v>
      </c>
      <c r="B34" s="29"/>
      <c r="C34" s="29"/>
      <c r="D34" s="29"/>
      <c r="E34" s="29"/>
      <c r="F34" s="29"/>
      <c r="G34" s="29"/>
      <c r="H34" s="29"/>
      <c r="I34" s="29"/>
      <c r="J34" s="29"/>
      <c r="K34" s="23"/>
      <c r="L34" s="23"/>
      <c r="M34" s="23"/>
      <c r="N34" s="59"/>
      <c r="O34" s="23"/>
      <c r="P34" s="23"/>
      <c r="Q34" s="23"/>
      <c r="R34" s="23"/>
      <c r="S34" s="23"/>
      <c r="T34" s="23"/>
      <c r="U34" s="23"/>
      <c r="V34" s="23"/>
      <c r="W34" s="23"/>
      <c r="X34" s="23"/>
      <c r="Y34" s="23"/>
      <c r="Z34" s="23"/>
      <c r="AA34" s="23"/>
      <c r="AB34" s="23"/>
      <c r="AC34" s="23"/>
      <c r="AD34" s="23"/>
      <c r="AE34" s="60"/>
      <c r="AF34" s="24"/>
      <c r="AG34" s="24"/>
      <c r="AH34" s="24"/>
      <c r="AI34" s="24"/>
      <c r="AJ34" s="24"/>
      <c r="AK34" s="24"/>
      <c r="AL34" s="24"/>
      <c r="AM34" s="24"/>
      <c r="AN34" s="24"/>
      <c r="AO34" s="24"/>
    </row>
    <row r="35" spans="1:41" s="113" customFormat="1" ht="12" customHeight="1" x14ac:dyDescent="0.35">
      <c r="A35" s="75" t="s">
        <v>30</v>
      </c>
      <c r="B35" s="29"/>
      <c r="C35" s="29"/>
      <c r="D35" s="29"/>
      <c r="E35" s="29"/>
      <c r="F35" s="29"/>
      <c r="G35" s="29"/>
      <c r="H35" s="29"/>
      <c r="I35" s="29"/>
      <c r="J35" s="29"/>
      <c r="K35" s="23"/>
      <c r="L35" s="23"/>
      <c r="M35" s="23"/>
      <c r="N35" s="59"/>
      <c r="O35" s="23"/>
      <c r="P35" s="23"/>
      <c r="Q35" s="23"/>
      <c r="R35" s="23"/>
      <c r="S35" s="23"/>
      <c r="T35" s="23"/>
      <c r="U35" s="23"/>
      <c r="V35" s="23"/>
      <c r="W35" s="23"/>
      <c r="X35" s="23"/>
      <c r="Y35" s="23"/>
      <c r="Z35" s="23"/>
      <c r="AA35" s="23"/>
      <c r="AB35" s="23"/>
      <c r="AC35" s="23"/>
      <c r="AD35" s="23"/>
      <c r="AE35" s="60"/>
      <c r="AF35" s="24"/>
      <c r="AG35" s="24"/>
      <c r="AH35" s="24"/>
      <c r="AI35" s="24"/>
      <c r="AJ35" s="24"/>
      <c r="AK35" s="24"/>
      <c r="AL35" s="24"/>
      <c r="AM35" s="24"/>
      <c r="AN35" s="24"/>
      <c r="AO35" s="24"/>
    </row>
    <row r="36" spans="1:41" s="113" customFormat="1" ht="12" customHeight="1" x14ac:dyDescent="0.35">
      <c r="A36" s="75" t="s">
        <v>31</v>
      </c>
      <c r="B36" s="29"/>
      <c r="C36" s="29"/>
      <c r="D36" s="29"/>
      <c r="E36" s="29"/>
      <c r="F36" s="29"/>
      <c r="G36" s="29"/>
      <c r="H36" s="29"/>
      <c r="I36" s="29"/>
      <c r="J36" s="29"/>
      <c r="K36" s="23"/>
      <c r="L36" s="23"/>
      <c r="M36" s="23"/>
      <c r="N36" s="59"/>
      <c r="O36" s="23"/>
      <c r="P36" s="23"/>
      <c r="Q36" s="23"/>
      <c r="R36" s="23"/>
      <c r="S36" s="23"/>
      <c r="T36" s="23"/>
      <c r="U36" s="23"/>
      <c r="V36" s="23"/>
      <c r="W36" s="23"/>
      <c r="X36" s="23"/>
      <c r="Y36" s="23"/>
      <c r="Z36" s="23"/>
      <c r="AA36" s="23"/>
      <c r="AB36" s="23"/>
      <c r="AC36" s="23"/>
      <c r="AD36" s="23"/>
      <c r="AE36" s="60"/>
      <c r="AF36" s="24"/>
      <c r="AG36" s="24"/>
      <c r="AH36" s="24"/>
      <c r="AI36" s="24"/>
      <c r="AJ36" s="24"/>
      <c r="AK36" s="24"/>
      <c r="AL36" s="24"/>
      <c r="AM36" s="24"/>
      <c r="AN36" s="24"/>
      <c r="AO36" s="24"/>
    </row>
    <row r="37" spans="1:41" s="113" customFormat="1" ht="12" customHeight="1" x14ac:dyDescent="0.35">
      <c r="A37" s="75" t="s">
        <v>43</v>
      </c>
      <c r="B37" s="29"/>
      <c r="C37" s="29"/>
      <c r="D37" s="29"/>
      <c r="E37" s="29"/>
      <c r="F37" s="29"/>
      <c r="G37" s="29"/>
      <c r="H37" s="29"/>
      <c r="I37" s="29"/>
      <c r="J37" s="29"/>
      <c r="K37" s="23"/>
      <c r="L37" s="23"/>
      <c r="M37" s="23"/>
      <c r="N37" s="59"/>
      <c r="O37" s="23"/>
      <c r="P37" s="23"/>
      <c r="Q37" s="23"/>
      <c r="R37" s="23"/>
      <c r="S37" s="23"/>
      <c r="T37" s="23"/>
      <c r="U37" s="23"/>
      <c r="V37" s="23"/>
      <c r="W37" s="23"/>
      <c r="X37" s="23"/>
      <c r="Y37" s="23"/>
      <c r="Z37" s="23"/>
      <c r="AA37" s="23"/>
      <c r="AB37" s="23"/>
      <c r="AC37" s="23"/>
      <c r="AD37" s="23"/>
      <c r="AE37" s="60"/>
      <c r="AF37" s="24"/>
      <c r="AG37" s="24"/>
      <c r="AH37" s="24"/>
      <c r="AI37" s="24"/>
      <c r="AJ37" s="24"/>
      <c r="AK37" s="24"/>
      <c r="AL37" s="24"/>
      <c r="AM37" s="24"/>
      <c r="AN37" s="24"/>
      <c r="AO37" s="24"/>
    </row>
    <row r="38" spans="1:41" ht="12" customHeight="1" x14ac:dyDescent="0.35">
      <c r="A38" s="241" t="s">
        <v>49</v>
      </c>
      <c r="B38" s="241"/>
      <c r="C38" s="241"/>
      <c r="D38" s="241"/>
      <c r="E38" s="241"/>
      <c r="F38" s="241"/>
      <c r="G38" s="241"/>
      <c r="H38" s="241"/>
      <c r="I38" s="241"/>
      <c r="J38" s="241"/>
      <c r="K38" s="33"/>
      <c r="L38" s="33"/>
      <c r="M38" s="33"/>
      <c r="N38" s="57"/>
      <c r="O38" s="33"/>
      <c r="P38" s="33"/>
      <c r="Q38" s="33"/>
      <c r="R38" s="33"/>
      <c r="S38" s="33"/>
      <c r="T38" s="33"/>
      <c r="U38" s="33"/>
      <c r="V38" s="33"/>
      <c r="W38" s="33"/>
      <c r="X38" s="33"/>
      <c r="Y38" s="58"/>
      <c r="Z38" s="34"/>
      <c r="AA38" s="34"/>
      <c r="AB38" s="34"/>
      <c r="AC38" s="34"/>
      <c r="AD38" s="34"/>
      <c r="AE38" s="34"/>
      <c r="AF38" s="34"/>
      <c r="AG38" s="34"/>
      <c r="AH38" s="34"/>
      <c r="AI38" s="34"/>
      <c r="AJ38" s="34"/>
    </row>
    <row r="39" spans="1:41" s="113" customFormat="1" ht="12" customHeight="1" x14ac:dyDescent="0.35">
      <c r="A39" s="92" t="s">
        <v>59</v>
      </c>
      <c r="B39" s="92"/>
      <c r="C39" s="92"/>
      <c r="D39" s="29"/>
      <c r="E39" s="29"/>
      <c r="F39" s="29"/>
      <c r="G39" s="29"/>
      <c r="H39" s="29"/>
      <c r="I39" s="29"/>
      <c r="J39" s="29"/>
      <c r="K39" s="23"/>
      <c r="L39" s="23"/>
      <c r="M39" s="23"/>
      <c r="N39" s="59"/>
      <c r="O39" s="23"/>
      <c r="P39" s="23"/>
      <c r="Q39" s="23"/>
      <c r="R39" s="23"/>
      <c r="S39" s="23"/>
      <c r="T39" s="23"/>
      <c r="U39" s="23"/>
      <c r="V39" s="23"/>
      <c r="W39" s="23"/>
      <c r="X39" s="23"/>
      <c r="Y39" s="23"/>
      <c r="Z39" s="23"/>
      <c r="AA39" s="23"/>
      <c r="AB39" s="23"/>
      <c r="AC39" s="23"/>
      <c r="AD39" s="23"/>
      <c r="AE39" s="60"/>
      <c r="AF39" s="24"/>
      <c r="AG39" s="24"/>
      <c r="AH39" s="24"/>
      <c r="AI39" s="24"/>
      <c r="AJ39" s="24"/>
      <c r="AK39" s="24"/>
      <c r="AL39" s="24"/>
      <c r="AM39" s="24"/>
      <c r="AN39" s="24"/>
      <c r="AO39" s="24"/>
    </row>
    <row r="40" spans="1:41" s="113" customFormat="1" ht="12" customHeight="1" x14ac:dyDescent="0.35">
      <c r="A40" s="278" t="s">
        <v>268</v>
      </c>
      <c r="B40" s="92"/>
      <c r="C40" s="92"/>
      <c r="D40" s="29"/>
      <c r="E40" s="29"/>
      <c r="F40" s="29"/>
      <c r="G40" s="29"/>
      <c r="H40" s="29"/>
      <c r="I40" s="29"/>
      <c r="J40" s="29"/>
      <c r="K40" s="23"/>
      <c r="L40" s="23"/>
      <c r="M40" s="23"/>
      <c r="N40" s="60"/>
      <c r="O40" s="23"/>
      <c r="P40" s="23"/>
      <c r="Q40" s="23"/>
      <c r="R40" s="23"/>
      <c r="S40" s="23"/>
      <c r="T40" s="23"/>
      <c r="U40" s="23"/>
      <c r="V40" s="23"/>
      <c r="W40" s="23"/>
      <c r="X40" s="23"/>
      <c r="Y40" s="23"/>
      <c r="Z40" s="23"/>
      <c r="AA40" s="23"/>
      <c r="AB40" s="23"/>
      <c r="AC40" s="23"/>
      <c r="AD40" s="23"/>
      <c r="AE40" s="60"/>
      <c r="AF40" s="152"/>
      <c r="AG40" s="152"/>
      <c r="AH40" s="152"/>
      <c r="AI40" s="152"/>
      <c r="AJ40" s="152"/>
      <c r="AK40" s="152"/>
      <c r="AL40" s="152"/>
      <c r="AM40" s="152"/>
      <c r="AN40" s="152"/>
      <c r="AO40" s="152"/>
    </row>
    <row r="41" spans="1:41" s="113" customFormat="1" ht="12" customHeight="1" x14ac:dyDescent="0.35">
      <c r="A41" s="92" t="s">
        <v>45</v>
      </c>
      <c r="B41" s="92"/>
      <c r="C41" s="92"/>
      <c r="D41" s="29"/>
      <c r="E41" s="29"/>
      <c r="F41" s="29"/>
      <c r="G41" s="29"/>
      <c r="H41" s="29"/>
      <c r="I41" s="29"/>
      <c r="J41" s="29"/>
      <c r="K41" s="23"/>
      <c r="L41" s="23"/>
      <c r="M41" s="23"/>
      <c r="N41" s="60"/>
      <c r="O41" s="23"/>
      <c r="P41" s="23"/>
      <c r="Q41" s="23"/>
      <c r="R41" s="23"/>
      <c r="S41" s="23"/>
      <c r="T41" s="23"/>
      <c r="U41" s="23"/>
      <c r="V41" s="23"/>
      <c r="W41" s="23"/>
      <c r="X41" s="23"/>
      <c r="Y41" s="23"/>
      <c r="Z41" s="23"/>
      <c r="AA41" s="23"/>
      <c r="AB41" s="23"/>
      <c r="AC41" s="23"/>
      <c r="AD41" s="23"/>
      <c r="AE41" s="60"/>
      <c r="AF41" s="152"/>
      <c r="AG41" s="152"/>
      <c r="AH41" s="152"/>
      <c r="AI41" s="152"/>
      <c r="AJ41" s="152"/>
      <c r="AK41" s="152"/>
      <c r="AL41" s="152"/>
      <c r="AM41" s="152"/>
      <c r="AN41" s="152"/>
      <c r="AO41" s="152"/>
    </row>
    <row r="42" spans="1:41" s="113" customFormat="1" ht="12" customHeight="1" x14ac:dyDescent="0.35">
      <c r="A42" s="75" t="s">
        <v>269</v>
      </c>
      <c r="B42" s="92"/>
      <c r="C42" s="92"/>
      <c r="D42" s="29"/>
      <c r="E42" s="29"/>
      <c r="F42" s="29"/>
      <c r="G42" s="29"/>
      <c r="H42" s="29"/>
      <c r="I42" s="29"/>
      <c r="J42" s="29"/>
      <c r="K42" s="23"/>
      <c r="L42" s="23"/>
      <c r="M42" s="23"/>
      <c r="N42" s="59"/>
      <c r="O42" s="23"/>
      <c r="P42" s="23"/>
      <c r="Q42" s="23"/>
      <c r="R42" s="23"/>
      <c r="S42" s="23"/>
      <c r="T42" s="23"/>
      <c r="U42" s="23"/>
      <c r="V42" s="23"/>
      <c r="W42" s="23"/>
      <c r="X42" s="23"/>
      <c r="Y42" s="23"/>
      <c r="Z42" s="23"/>
      <c r="AA42" s="23"/>
      <c r="AB42" s="23"/>
      <c r="AC42" s="23"/>
      <c r="AD42" s="23"/>
      <c r="AE42" s="60"/>
      <c r="AF42" s="24"/>
      <c r="AG42" s="24"/>
      <c r="AH42" s="24"/>
      <c r="AI42" s="24"/>
      <c r="AJ42" s="24"/>
      <c r="AK42" s="24"/>
      <c r="AL42" s="24"/>
      <c r="AM42" s="24"/>
      <c r="AN42" s="24"/>
      <c r="AO42" s="24"/>
    </row>
    <row r="43" spans="1:41" s="113" customFormat="1" ht="12" customHeight="1" x14ac:dyDescent="0.35">
      <c r="A43" s="56" t="s">
        <v>32</v>
      </c>
      <c r="B43" s="56"/>
      <c r="C43" s="56"/>
      <c r="AO43" s="153"/>
    </row>
    <row r="44" spans="1:41" s="154" customFormat="1" ht="30" customHeight="1" x14ac:dyDescent="0.35">
      <c r="A44" s="61" t="s">
        <v>270</v>
      </c>
      <c r="B44" s="61"/>
      <c r="C44" s="61"/>
      <c r="AO44" s="155"/>
    </row>
    <row r="45" spans="1:41" s="154" customFormat="1" ht="20.25" customHeight="1" x14ac:dyDescent="0.35">
      <c r="A45" s="55" t="s">
        <v>149</v>
      </c>
      <c r="B45" s="63"/>
      <c r="C45" s="63"/>
      <c r="D45" s="156"/>
      <c r="E45" s="156"/>
      <c r="F45" s="156"/>
      <c r="G45" s="156"/>
      <c r="H45" s="156"/>
      <c r="I45" s="156"/>
      <c r="J45" s="156"/>
      <c r="K45" s="156"/>
      <c r="L45" s="156"/>
      <c r="M45" s="156"/>
      <c r="N45" s="156"/>
      <c r="O45" s="157"/>
      <c r="P45" s="157"/>
      <c r="Q45" s="157"/>
      <c r="R45" s="157"/>
      <c r="S45" s="156"/>
      <c r="T45" s="156"/>
      <c r="U45" s="156"/>
      <c r="V45" s="156"/>
      <c r="W45" s="156"/>
      <c r="X45" s="156"/>
      <c r="Y45" s="156"/>
      <c r="Z45" s="156"/>
      <c r="AA45" s="156"/>
      <c r="AB45" s="156"/>
      <c r="AC45" s="156"/>
      <c r="AD45" s="156"/>
      <c r="AE45" s="156"/>
      <c r="AF45" s="158"/>
      <c r="AG45" s="158"/>
      <c r="AH45" s="158"/>
      <c r="AI45" s="158"/>
      <c r="AJ45" s="158"/>
      <c r="AK45" s="158"/>
      <c r="AL45" s="158"/>
      <c r="AM45" s="158"/>
      <c r="AN45" s="158"/>
      <c r="AO45" s="158"/>
    </row>
    <row r="46" spans="1:41" s="105" customFormat="1" ht="15" customHeight="1" x14ac:dyDescent="0.35">
      <c r="A46" s="104"/>
      <c r="B46" s="282" t="s">
        <v>145</v>
      </c>
      <c r="C46" s="283"/>
      <c r="D46" s="283"/>
      <c r="E46" s="283"/>
      <c r="F46" s="283"/>
      <c r="G46" s="283"/>
      <c r="H46" s="283"/>
      <c r="I46" s="283"/>
      <c r="J46" s="283"/>
      <c r="K46" s="283"/>
      <c r="L46" s="283"/>
      <c r="M46" s="283"/>
      <c r="N46" s="284"/>
      <c r="O46" s="279" t="s">
        <v>55</v>
      </c>
      <c r="P46" s="280"/>
      <c r="Q46" s="280"/>
      <c r="R46" s="280"/>
      <c r="S46" s="280"/>
      <c r="T46" s="280"/>
      <c r="U46" s="280"/>
      <c r="V46" s="280"/>
      <c r="W46" s="280"/>
      <c r="X46" s="280"/>
      <c r="Y46" s="280"/>
      <c r="Z46" s="280"/>
      <c r="AA46" s="280"/>
      <c r="AB46" s="281"/>
      <c r="AC46" s="281" t="s">
        <v>57</v>
      </c>
      <c r="AD46" s="281"/>
      <c r="AE46" s="281"/>
      <c r="AF46" s="281"/>
      <c r="AG46" s="281"/>
      <c r="AH46" s="281"/>
      <c r="AI46" s="281"/>
      <c r="AJ46" s="281"/>
      <c r="AK46" s="281"/>
      <c r="AL46" s="281"/>
      <c r="AM46" s="280"/>
      <c r="AN46" s="280"/>
      <c r="AO46" s="280"/>
    </row>
    <row r="47" spans="1:41" s="105" customFormat="1" ht="44.15" customHeight="1" x14ac:dyDescent="0.35">
      <c r="A47" s="106" t="s">
        <v>48</v>
      </c>
      <c r="B47" s="107" t="s">
        <v>156</v>
      </c>
      <c r="C47" s="107" t="s">
        <v>157</v>
      </c>
      <c r="D47" s="107" t="s">
        <v>158</v>
      </c>
      <c r="E47" s="107" t="s">
        <v>159</v>
      </c>
      <c r="F47" s="107" t="s">
        <v>160</v>
      </c>
      <c r="G47" s="107" t="s">
        <v>161</v>
      </c>
      <c r="H47" s="107" t="s">
        <v>162</v>
      </c>
      <c r="I47" s="107" t="s">
        <v>163</v>
      </c>
      <c r="J47" s="107" t="s">
        <v>164</v>
      </c>
      <c r="K47" s="107" t="s">
        <v>165</v>
      </c>
      <c r="L47" s="107" t="s">
        <v>166</v>
      </c>
      <c r="M47" s="107" t="s">
        <v>167</v>
      </c>
      <c r="N47" s="107" t="s">
        <v>168</v>
      </c>
      <c r="O47" s="107" t="s">
        <v>169</v>
      </c>
      <c r="P47" s="107" t="s">
        <v>170</v>
      </c>
      <c r="Q47" s="107" t="s">
        <v>171</v>
      </c>
      <c r="R47" s="107" t="s">
        <v>172</v>
      </c>
      <c r="S47" s="107" t="s">
        <v>173</v>
      </c>
      <c r="T47" s="107" t="s">
        <v>174</v>
      </c>
      <c r="U47" s="107" t="s">
        <v>175</v>
      </c>
      <c r="V47" s="107" t="s">
        <v>176</v>
      </c>
      <c r="W47" s="107" t="s">
        <v>177</v>
      </c>
      <c r="X47" s="107" t="s">
        <v>178</v>
      </c>
      <c r="Y47" s="107" t="s">
        <v>179</v>
      </c>
      <c r="Z47" s="107" t="s">
        <v>180</v>
      </c>
      <c r="AA47" s="107" t="s">
        <v>181</v>
      </c>
      <c r="AB47" s="107" t="s">
        <v>182</v>
      </c>
      <c r="AC47" s="107" t="s">
        <v>60</v>
      </c>
      <c r="AD47" s="107" t="s">
        <v>61</v>
      </c>
      <c r="AE47" s="107" t="s">
        <v>62</v>
      </c>
      <c r="AF47" s="107" t="s">
        <v>63</v>
      </c>
      <c r="AG47" s="107" t="s">
        <v>64</v>
      </c>
      <c r="AH47" s="107" t="s">
        <v>65</v>
      </c>
      <c r="AI47" s="107" t="s">
        <v>66</v>
      </c>
      <c r="AJ47" s="107" t="s">
        <v>67</v>
      </c>
      <c r="AK47" s="107" t="s">
        <v>68</v>
      </c>
      <c r="AL47" s="107" t="s">
        <v>69</v>
      </c>
      <c r="AM47" s="107" t="s">
        <v>70</v>
      </c>
      <c r="AN47" s="107" t="s">
        <v>71</v>
      </c>
      <c r="AO47" s="131" t="s">
        <v>72</v>
      </c>
    </row>
    <row r="48" spans="1:41" s="113" customFormat="1" ht="15" customHeight="1" x14ac:dyDescent="0.35">
      <c r="A48" s="74" t="s">
        <v>23</v>
      </c>
      <c r="B48" s="108">
        <v>64826</v>
      </c>
      <c r="C48" s="108">
        <v>52764</v>
      </c>
      <c r="D48" s="109">
        <v>55360</v>
      </c>
      <c r="E48" s="109">
        <v>58883</v>
      </c>
      <c r="F48" s="109">
        <v>65533</v>
      </c>
      <c r="G48" s="109">
        <v>57833</v>
      </c>
      <c r="H48" s="109">
        <v>60296</v>
      </c>
      <c r="I48" s="109">
        <v>51470</v>
      </c>
      <c r="J48" s="109">
        <v>58707</v>
      </c>
      <c r="K48" s="109">
        <v>66006</v>
      </c>
      <c r="L48" s="109">
        <v>59896</v>
      </c>
      <c r="M48" s="109">
        <v>50271</v>
      </c>
      <c r="N48" s="110">
        <f>SUM(B48:M48)/12</f>
        <v>58487.083333333336</v>
      </c>
      <c r="O48" s="109">
        <v>45596</v>
      </c>
      <c r="P48" s="109">
        <v>31015</v>
      </c>
      <c r="Q48" s="109">
        <v>29465</v>
      </c>
      <c r="R48" s="109">
        <v>41448</v>
      </c>
      <c r="S48" s="109">
        <v>47604</v>
      </c>
      <c r="T48" s="109">
        <v>45144</v>
      </c>
      <c r="U48" s="109">
        <v>56759</v>
      </c>
      <c r="V48" s="109">
        <v>59682</v>
      </c>
      <c r="W48" s="109">
        <v>57312</v>
      </c>
      <c r="X48" s="109">
        <v>50930</v>
      </c>
      <c r="Y48" s="109">
        <v>57805</v>
      </c>
      <c r="Z48" s="109">
        <v>52167</v>
      </c>
      <c r="AA48" s="109">
        <v>63907</v>
      </c>
      <c r="AB48" s="110">
        <f>SUM(O48:AA48)/13</f>
        <v>49141.076923076922</v>
      </c>
      <c r="AC48" s="111">
        <f>(O48-D48)/D48</f>
        <v>-0.1763728323699422</v>
      </c>
      <c r="AD48" s="111">
        <f t="shared" ref="AD48:AL48" si="7">(P48-E48)/E48</f>
        <v>-0.47327751643088839</v>
      </c>
      <c r="AE48" s="111">
        <f t="shared" si="7"/>
        <v>-0.55037919826652226</v>
      </c>
      <c r="AF48" s="111">
        <f t="shared" si="7"/>
        <v>-0.28331575398129094</v>
      </c>
      <c r="AG48" s="111">
        <f t="shared" si="7"/>
        <v>-0.21049489186679049</v>
      </c>
      <c r="AH48" s="111">
        <f t="shared" si="7"/>
        <v>-0.12290654750340003</v>
      </c>
      <c r="AI48" s="111">
        <f t="shared" si="7"/>
        <v>-3.318173301309895E-2</v>
      </c>
      <c r="AJ48" s="111">
        <f t="shared" si="7"/>
        <v>-9.5809471866193985E-2</v>
      </c>
      <c r="AK48" s="111">
        <f t="shared" si="7"/>
        <v>-4.3141445171630828E-2</v>
      </c>
      <c r="AL48" s="111">
        <f t="shared" si="7"/>
        <v>1.3108949493743909E-2</v>
      </c>
      <c r="AM48" s="112">
        <f>(Y48-B48)/B48</f>
        <v>-0.1083053095980008</v>
      </c>
      <c r="AN48" s="112">
        <f>(Z48-C48)/C48</f>
        <v>-1.1314532635888105E-2</v>
      </c>
      <c r="AO48" s="112">
        <f>(AA48-D48)/D48</f>
        <v>0.15438945086705202</v>
      </c>
    </row>
    <row r="49" spans="1:41" s="119" customFormat="1" ht="15" customHeight="1" x14ac:dyDescent="0.4">
      <c r="A49" s="74" t="s">
        <v>24</v>
      </c>
      <c r="B49" s="114" t="s">
        <v>46</v>
      </c>
      <c r="C49" s="114" t="s">
        <v>46</v>
      </c>
      <c r="D49" s="115" t="s">
        <v>46</v>
      </c>
      <c r="E49" s="115" t="s">
        <v>46</v>
      </c>
      <c r="F49" s="115" t="s">
        <v>46</v>
      </c>
      <c r="G49" s="115" t="s">
        <v>46</v>
      </c>
      <c r="H49" s="115" t="s">
        <v>46</v>
      </c>
      <c r="I49" s="115" t="s">
        <v>46</v>
      </c>
      <c r="J49" s="115" t="s">
        <v>46</v>
      </c>
      <c r="K49" s="115" t="s">
        <v>46</v>
      </c>
      <c r="L49" s="115" t="s">
        <v>46</v>
      </c>
      <c r="M49" s="115" t="s">
        <v>46</v>
      </c>
      <c r="N49" s="116" t="s">
        <v>46</v>
      </c>
      <c r="O49" s="115" t="s">
        <v>46</v>
      </c>
      <c r="P49" s="115" t="s">
        <v>46</v>
      </c>
      <c r="Q49" s="115" t="s">
        <v>46</v>
      </c>
      <c r="R49" s="115" t="s">
        <v>46</v>
      </c>
      <c r="S49" s="115" t="s">
        <v>46</v>
      </c>
      <c r="T49" s="115" t="s">
        <v>46</v>
      </c>
      <c r="U49" s="115" t="s">
        <v>46</v>
      </c>
      <c r="V49" s="115" t="s">
        <v>46</v>
      </c>
      <c r="W49" s="115" t="s">
        <v>46</v>
      </c>
      <c r="X49" s="115" t="s">
        <v>46</v>
      </c>
      <c r="Y49" s="115" t="s">
        <v>46</v>
      </c>
      <c r="Z49" s="115" t="s">
        <v>46</v>
      </c>
      <c r="AA49" s="115" t="s">
        <v>46</v>
      </c>
      <c r="AB49" s="115" t="s">
        <v>46</v>
      </c>
      <c r="AC49" s="117" t="s">
        <v>46</v>
      </c>
      <c r="AD49" s="117" t="s">
        <v>46</v>
      </c>
      <c r="AE49" s="117" t="s">
        <v>46</v>
      </c>
      <c r="AF49" s="117" t="s">
        <v>46</v>
      </c>
      <c r="AG49" s="117" t="s">
        <v>46</v>
      </c>
      <c r="AH49" s="117" t="s">
        <v>46</v>
      </c>
      <c r="AI49" s="117" t="s">
        <v>46</v>
      </c>
      <c r="AJ49" s="117" t="s">
        <v>46</v>
      </c>
      <c r="AK49" s="117" t="s">
        <v>46</v>
      </c>
      <c r="AL49" s="117" t="s">
        <v>46</v>
      </c>
      <c r="AM49" s="118" t="s">
        <v>46</v>
      </c>
      <c r="AN49" s="118" t="s">
        <v>46</v>
      </c>
      <c r="AO49" s="118" t="s">
        <v>46</v>
      </c>
    </row>
    <row r="50" spans="1:41" s="113" customFormat="1" ht="15" customHeight="1" x14ac:dyDescent="0.35">
      <c r="A50" s="74" t="s">
        <v>25</v>
      </c>
      <c r="B50" s="114" t="s">
        <v>58</v>
      </c>
      <c r="C50" s="114" t="s">
        <v>58</v>
      </c>
      <c r="D50" s="159">
        <v>7</v>
      </c>
      <c r="E50" s="114" t="s">
        <v>58</v>
      </c>
      <c r="F50" s="114" t="s">
        <v>58</v>
      </c>
      <c r="G50" s="114" t="s">
        <v>58</v>
      </c>
      <c r="H50" s="114" t="s">
        <v>58</v>
      </c>
      <c r="I50" s="114" t="s">
        <v>58</v>
      </c>
      <c r="J50" s="114" t="s">
        <v>58</v>
      </c>
      <c r="K50" s="159">
        <v>0</v>
      </c>
      <c r="L50" s="114" t="s">
        <v>58</v>
      </c>
      <c r="M50" s="114" t="s">
        <v>58</v>
      </c>
      <c r="N50" s="114" t="s">
        <v>58</v>
      </c>
      <c r="O50" s="110">
        <v>6</v>
      </c>
      <c r="P50" s="114" t="s">
        <v>58</v>
      </c>
      <c r="Q50" s="110">
        <v>0</v>
      </c>
      <c r="R50" s="114" t="s">
        <v>58</v>
      </c>
      <c r="S50" s="110">
        <v>0</v>
      </c>
      <c r="T50" s="114" t="s">
        <v>58</v>
      </c>
      <c r="U50" s="110">
        <v>30</v>
      </c>
      <c r="V50" s="110">
        <v>50</v>
      </c>
      <c r="W50" s="110">
        <v>33</v>
      </c>
      <c r="X50" s="110">
        <v>70</v>
      </c>
      <c r="Y50" s="110">
        <v>54</v>
      </c>
      <c r="Z50" s="110">
        <v>39</v>
      </c>
      <c r="AA50" s="110">
        <v>72</v>
      </c>
      <c r="AB50" s="110">
        <v>28</v>
      </c>
      <c r="AC50" s="160">
        <f>(O50-D50)/D50</f>
        <v>-0.14285714285714285</v>
      </c>
      <c r="AD50" s="114" t="s">
        <v>58</v>
      </c>
      <c r="AE50" s="114" t="s">
        <v>58</v>
      </c>
      <c r="AF50" s="114" t="s">
        <v>58</v>
      </c>
      <c r="AG50" s="114" t="s">
        <v>58</v>
      </c>
      <c r="AH50" s="114" t="s">
        <v>58</v>
      </c>
      <c r="AI50" s="114" t="s">
        <v>58</v>
      </c>
      <c r="AJ50" s="114" t="s">
        <v>58</v>
      </c>
      <c r="AK50" s="114" t="s">
        <v>58</v>
      </c>
      <c r="AL50" s="114" t="s">
        <v>58</v>
      </c>
      <c r="AM50" s="114" t="s">
        <v>58</v>
      </c>
      <c r="AN50" s="114" t="s">
        <v>58</v>
      </c>
      <c r="AO50" s="161" t="s">
        <v>58</v>
      </c>
    </row>
    <row r="51" spans="1:41" s="119" customFormat="1" ht="15" customHeight="1" x14ac:dyDescent="0.4">
      <c r="A51" s="74" t="s">
        <v>26</v>
      </c>
      <c r="B51" s="114" t="s">
        <v>46</v>
      </c>
      <c r="C51" s="114" t="s">
        <v>46</v>
      </c>
      <c r="D51" s="162" t="s">
        <v>46</v>
      </c>
      <c r="E51" s="162" t="s">
        <v>46</v>
      </c>
      <c r="F51" s="162" t="s">
        <v>46</v>
      </c>
      <c r="G51" s="162" t="s">
        <v>46</v>
      </c>
      <c r="H51" s="162" t="s">
        <v>46</v>
      </c>
      <c r="I51" s="162" t="s">
        <v>46</v>
      </c>
      <c r="J51" s="162" t="s">
        <v>46</v>
      </c>
      <c r="K51" s="162" t="s">
        <v>46</v>
      </c>
      <c r="L51" s="162" t="s">
        <v>46</v>
      </c>
      <c r="M51" s="162" t="s">
        <v>46</v>
      </c>
      <c r="N51" s="116" t="s">
        <v>46</v>
      </c>
      <c r="O51" s="162" t="s">
        <v>46</v>
      </c>
      <c r="P51" s="162" t="s">
        <v>46</v>
      </c>
      <c r="Q51" s="162" t="s">
        <v>46</v>
      </c>
      <c r="R51" s="162" t="s">
        <v>46</v>
      </c>
      <c r="S51" s="162" t="s">
        <v>46</v>
      </c>
      <c r="T51" s="162" t="s">
        <v>46</v>
      </c>
      <c r="U51" s="162" t="s">
        <v>46</v>
      </c>
      <c r="V51" s="162" t="s">
        <v>46</v>
      </c>
      <c r="W51" s="162" t="s">
        <v>46</v>
      </c>
      <c r="X51" s="162" t="s">
        <v>46</v>
      </c>
      <c r="Y51" s="162" t="s">
        <v>46</v>
      </c>
      <c r="Z51" s="162" t="s">
        <v>46</v>
      </c>
      <c r="AA51" s="162" t="s">
        <v>46</v>
      </c>
      <c r="AB51" s="115" t="s">
        <v>46</v>
      </c>
      <c r="AC51" s="162" t="s">
        <v>46</v>
      </c>
      <c r="AD51" s="162" t="s">
        <v>46</v>
      </c>
      <c r="AE51" s="162" t="s">
        <v>46</v>
      </c>
      <c r="AF51" s="162" t="s">
        <v>46</v>
      </c>
      <c r="AG51" s="162" t="s">
        <v>46</v>
      </c>
      <c r="AH51" s="162" t="s">
        <v>46</v>
      </c>
      <c r="AI51" s="162" t="s">
        <v>46</v>
      </c>
      <c r="AJ51" s="162" t="s">
        <v>46</v>
      </c>
      <c r="AK51" s="162" t="s">
        <v>46</v>
      </c>
      <c r="AL51" s="162" t="s">
        <v>46</v>
      </c>
      <c r="AM51" s="163" t="s">
        <v>46</v>
      </c>
      <c r="AN51" s="163" t="s">
        <v>46</v>
      </c>
      <c r="AO51" s="163" t="s">
        <v>46</v>
      </c>
    </row>
    <row r="52" spans="1:41" s="113" customFormat="1" ht="15" customHeight="1" x14ac:dyDescent="0.35">
      <c r="A52" s="74" t="s">
        <v>27</v>
      </c>
      <c r="B52" s="108">
        <v>445</v>
      </c>
      <c r="C52" s="108">
        <v>365</v>
      </c>
      <c r="D52" s="159">
        <v>435</v>
      </c>
      <c r="E52" s="159">
        <v>430</v>
      </c>
      <c r="F52" s="159">
        <v>450</v>
      </c>
      <c r="G52" s="159">
        <v>445</v>
      </c>
      <c r="H52" s="159">
        <v>517</v>
      </c>
      <c r="I52" s="159">
        <v>516</v>
      </c>
      <c r="J52" s="159">
        <v>481</v>
      </c>
      <c r="K52" s="159">
        <v>493</v>
      </c>
      <c r="L52" s="159">
        <v>412</v>
      </c>
      <c r="M52" s="159">
        <v>430</v>
      </c>
      <c r="N52" s="110">
        <f>SUM(B52:M52)/12</f>
        <v>451.58333333333331</v>
      </c>
      <c r="O52" s="159">
        <v>435</v>
      </c>
      <c r="P52" s="159">
        <v>463</v>
      </c>
      <c r="Q52" s="159">
        <v>494</v>
      </c>
      <c r="R52" s="159">
        <v>455</v>
      </c>
      <c r="S52" s="159">
        <v>487</v>
      </c>
      <c r="T52" s="159">
        <v>457</v>
      </c>
      <c r="U52" s="159">
        <v>446</v>
      </c>
      <c r="V52" s="159">
        <v>469</v>
      </c>
      <c r="W52" s="159">
        <v>411</v>
      </c>
      <c r="X52" s="159">
        <v>427</v>
      </c>
      <c r="Y52" s="159">
        <v>434</v>
      </c>
      <c r="Z52" s="159">
        <v>402</v>
      </c>
      <c r="AA52" s="159">
        <v>458</v>
      </c>
      <c r="AB52" s="110">
        <f>SUM(O52:AA52)/13</f>
        <v>449.07692307692309</v>
      </c>
      <c r="AC52" s="212">
        <f>(O52-D52)/D52</f>
        <v>0</v>
      </c>
      <c r="AD52" s="160">
        <f t="shared" ref="AD52:AL53" si="8">(P52-E52)/E52</f>
        <v>7.6744186046511634E-2</v>
      </c>
      <c r="AE52" s="160">
        <f t="shared" si="8"/>
        <v>9.7777777777777783E-2</v>
      </c>
      <c r="AF52" s="160">
        <f t="shared" si="8"/>
        <v>2.247191011235955E-2</v>
      </c>
      <c r="AG52" s="160">
        <f t="shared" si="8"/>
        <v>-5.8027079303675046E-2</v>
      </c>
      <c r="AH52" s="160">
        <f t="shared" si="8"/>
        <v>-0.11434108527131782</v>
      </c>
      <c r="AI52" s="160">
        <f t="shared" si="8"/>
        <v>-7.2765072765072769E-2</v>
      </c>
      <c r="AJ52" s="160">
        <f t="shared" si="8"/>
        <v>-4.8681541582150101E-2</v>
      </c>
      <c r="AK52" s="212">
        <f t="shared" si="8"/>
        <v>-2.4271844660194173E-3</v>
      </c>
      <c r="AL52" s="212">
        <f t="shared" si="8"/>
        <v>-6.9767441860465115E-3</v>
      </c>
      <c r="AM52" s="164">
        <f t="shared" ref="AM52:AO53" si="9">(Y52-B52)/B52</f>
        <v>-2.4719101123595506E-2</v>
      </c>
      <c r="AN52" s="164">
        <f t="shared" si="9"/>
        <v>0.10136986301369863</v>
      </c>
      <c r="AO52" s="164">
        <f t="shared" si="9"/>
        <v>5.2873563218390804E-2</v>
      </c>
    </row>
    <row r="53" spans="1:41" s="113" customFormat="1" ht="15" customHeight="1" x14ac:dyDescent="0.35">
      <c r="A53" s="181" t="s">
        <v>28</v>
      </c>
      <c r="B53" s="182">
        <v>48072</v>
      </c>
      <c r="C53" s="182">
        <v>39784</v>
      </c>
      <c r="D53" s="183">
        <v>41357</v>
      </c>
      <c r="E53" s="183">
        <v>45236</v>
      </c>
      <c r="F53" s="183">
        <v>50792</v>
      </c>
      <c r="G53" s="183">
        <v>43107</v>
      </c>
      <c r="H53" s="183">
        <v>43254</v>
      </c>
      <c r="I53" s="183">
        <v>36657</v>
      </c>
      <c r="J53" s="183">
        <v>44995</v>
      </c>
      <c r="K53" s="183">
        <v>50802</v>
      </c>
      <c r="L53" s="183">
        <v>45767</v>
      </c>
      <c r="M53" s="183">
        <v>36831</v>
      </c>
      <c r="N53" s="184">
        <f>SUM(B53:M53)/12</f>
        <v>43887.833333333336</v>
      </c>
      <c r="O53" s="183">
        <v>29692</v>
      </c>
      <c r="P53" s="183">
        <v>10707</v>
      </c>
      <c r="Q53" s="183">
        <v>13115</v>
      </c>
      <c r="R53" s="183">
        <v>29153</v>
      </c>
      <c r="S53" s="183">
        <v>36593</v>
      </c>
      <c r="T53" s="183">
        <v>35272</v>
      </c>
      <c r="U53" s="183">
        <v>45876</v>
      </c>
      <c r="V53" s="183">
        <v>47552</v>
      </c>
      <c r="W53" s="183">
        <v>45086</v>
      </c>
      <c r="X53" s="183">
        <v>38544</v>
      </c>
      <c r="Y53" s="183">
        <v>45138</v>
      </c>
      <c r="Z53" s="183">
        <v>41208</v>
      </c>
      <c r="AA53" s="183">
        <v>50283</v>
      </c>
      <c r="AB53" s="184">
        <f>SUM(O53:AA53)/13</f>
        <v>36016.846153846156</v>
      </c>
      <c r="AC53" s="185">
        <f>(O53-D53)/D53</f>
        <v>-0.28205624199047319</v>
      </c>
      <c r="AD53" s="185">
        <f t="shared" si="8"/>
        <v>-0.76330798479087447</v>
      </c>
      <c r="AE53" s="185">
        <f t="shared" si="8"/>
        <v>-0.74179004567648443</v>
      </c>
      <c r="AF53" s="185">
        <f t="shared" si="8"/>
        <v>-0.3237061266151669</v>
      </c>
      <c r="AG53" s="185">
        <f t="shared" si="8"/>
        <v>-0.15399731816710593</v>
      </c>
      <c r="AH53" s="185">
        <f t="shared" si="8"/>
        <v>-3.7782688163243039E-2</v>
      </c>
      <c r="AI53" s="185">
        <f t="shared" si="8"/>
        <v>1.9579953328147572E-2</v>
      </c>
      <c r="AJ53" s="185">
        <f t="shared" si="8"/>
        <v>-6.3973859296878072E-2</v>
      </c>
      <c r="AK53" s="185">
        <f t="shared" si="8"/>
        <v>-1.4879716826534403E-2</v>
      </c>
      <c r="AL53" s="185">
        <f t="shared" si="8"/>
        <v>4.6509733648285409E-2</v>
      </c>
      <c r="AM53" s="186">
        <f t="shared" si="9"/>
        <v>-6.1033449825262105E-2</v>
      </c>
      <c r="AN53" s="186">
        <f t="shared" si="9"/>
        <v>3.5793283732153632E-2</v>
      </c>
      <c r="AO53" s="186">
        <f t="shared" si="9"/>
        <v>0.2158280339483038</v>
      </c>
    </row>
    <row r="54" spans="1:41" s="113" customFormat="1" ht="17.25" customHeight="1" x14ac:dyDescent="0.35">
      <c r="A54" s="56" t="s">
        <v>29</v>
      </c>
      <c r="B54" s="56"/>
      <c r="C54" s="56"/>
      <c r="D54" s="23"/>
      <c r="E54" s="23"/>
      <c r="F54" s="23"/>
      <c r="G54" s="23"/>
      <c r="H54" s="23"/>
      <c r="I54" s="23"/>
      <c r="J54" s="23"/>
      <c r="AO54" s="153"/>
    </row>
    <row r="55" spans="1:41" s="113" customFormat="1" ht="12" customHeight="1" x14ac:dyDescent="0.35">
      <c r="A55" s="75" t="s">
        <v>125</v>
      </c>
      <c r="B55" s="29"/>
      <c r="C55" s="29"/>
      <c r="D55" s="29"/>
      <c r="E55" s="29"/>
      <c r="F55" s="29"/>
      <c r="G55" s="29"/>
      <c r="H55" s="29"/>
      <c r="I55" s="29"/>
      <c r="J55" s="29"/>
      <c r="K55" s="23"/>
      <c r="L55" s="23"/>
      <c r="M55" s="23"/>
      <c r="N55" s="60"/>
      <c r="O55" s="23"/>
      <c r="P55" s="23"/>
      <c r="Q55" s="23"/>
      <c r="R55" s="23"/>
      <c r="S55" s="23"/>
      <c r="T55" s="23"/>
      <c r="U55" s="23"/>
      <c r="V55" s="23"/>
      <c r="W55" s="23"/>
      <c r="X55" s="23"/>
      <c r="Y55" s="23"/>
      <c r="Z55" s="23"/>
      <c r="AA55" s="23"/>
      <c r="AB55" s="60"/>
      <c r="AC55" s="152"/>
      <c r="AD55" s="152"/>
      <c r="AE55" s="152"/>
      <c r="AF55" s="152"/>
      <c r="AG55" s="152"/>
      <c r="AH55" s="152"/>
      <c r="AI55" s="152"/>
      <c r="AJ55" s="152"/>
      <c r="AK55" s="152"/>
      <c r="AL55" s="152"/>
      <c r="AM55" s="152"/>
      <c r="AN55" s="152"/>
      <c r="AO55" s="152"/>
    </row>
    <row r="56" spans="1:41" s="113" customFormat="1" ht="12" customHeight="1" x14ac:dyDescent="0.35">
      <c r="A56" s="75" t="s">
        <v>30</v>
      </c>
      <c r="B56" s="29"/>
      <c r="C56" s="29"/>
      <c r="D56" s="29"/>
      <c r="E56" s="29"/>
      <c r="F56" s="29"/>
      <c r="G56" s="29"/>
      <c r="H56" s="29"/>
      <c r="I56" s="29"/>
      <c r="J56" s="29"/>
      <c r="K56" s="23"/>
      <c r="L56" s="23"/>
      <c r="M56" s="23"/>
      <c r="N56" s="60"/>
      <c r="O56" s="23"/>
      <c r="P56" s="23"/>
      <c r="Q56" s="23"/>
      <c r="R56" s="23"/>
      <c r="S56" s="23"/>
      <c r="T56" s="23"/>
      <c r="U56" s="23"/>
      <c r="V56" s="23"/>
      <c r="W56" s="23"/>
      <c r="X56" s="23"/>
      <c r="Y56" s="23"/>
      <c r="Z56" s="23"/>
      <c r="AA56" s="23"/>
      <c r="AB56" s="60"/>
      <c r="AC56" s="152"/>
      <c r="AD56" s="152"/>
      <c r="AE56" s="152"/>
      <c r="AF56" s="152"/>
      <c r="AG56" s="152"/>
      <c r="AH56" s="152"/>
      <c r="AI56" s="152"/>
      <c r="AJ56" s="152"/>
      <c r="AK56" s="152"/>
      <c r="AL56" s="152"/>
      <c r="AM56" s="152"/>
      <c r="AN56" s="152"/>
      <c r="AO56" s="152"/>
    </row>
    <row r="57" spans="1:41" s="113" customFormat="1" ht="12" customHeight="1" x14ac:dyDescent="0.35">
      <c r="A57" s="75" t="s">
        <v>31</v>
      </c>
      <c r="B57" s="29"/>
      <c r="C57" s="29"/>
      <c r="D57" s="29"/>
      <c r="E57" s="29"/>
      <c r="F57" s="29"/>
      <c r="G57" s="29"/>
      <c r="H57" s="29"/>
      <c r="I57" s="29"/>
      <c r="J57" s="29"/>
      <c r="K57" s="23"/>
      <c r="L57" s="23"/>
      <c r="M57" s="23"/>
      <c r="N57" s="60"/>
      <c r="O57" s="23"/>
      <c r="P57" s="23"/>
      <c r="Q57" s="23"/>
      <c r="R57" s="23"/>
      <c r="S57" s="23"/>
      <c r="T57" s="23"/>
      <c r="U57" s="23"/>
      <c r="V57" s="23"/>
      <c r="W57" s="23"/>
      <c r="X57" s="23"/>
      <c r="Y57" s="23"/>
      <c r="Z57" s="23"/>
      <c r="AA57" s="23"/>
      <c r="AB57" s="60"/>
      <c r="AC57" s="152"/>
      <c r="AD57" s="152"/>
      <c r="AE57" s="152"/>
      <c r="AF57" s="152"/>
      <c r="AG57" s="152"/>
      <c r="AH57" s="152"/>
      <c r="AI57" s="152"/>
      <c r="AJ57" s="152"/>
      <c r="AK57" s="152"/>
      <c r="AL57" s="152"/>
      <c r="AM57" s="152"/>
      <c r="AN57" s="152"/>
      <c r="AO57" s="152"/>
    </row>
    <row r="58" spans="1:41" s="113" customFormat="1" ht="12" customHeight="1" x14ac:dyDescent="0.35">
      <c r="A58" s="75" t="s">
        <v>43</v>
      </c>
      <c r="B58" s="29"/>
      <c r="C58" s="29"/>
      <c r="D58" s="29"/>
      <c r="E58" s="29"/>
      <c r="F58" s="29"/>
      <c r="G58" s="29"/>
      <c r="H58" s="29"/>
      <c r="I58" s="29"/>
      <c r="J58" s="29"/>
      <c r="K58" s="23"/>
      <c r="L58" s="23"/>
      <c r="M58" s="23"/>
      <c r="N58" s="60"/>
      <c r="O58" s="23"/>
      <c r="P58" s="23"/>
      <c r="Q58" s="23"/>
      <c r="R58" s="23"/>
      <c r="S58" s="23"/>
      <c r="T58" s="23"/>
      <c r="U58" s="23"/>
      <c r="V58" s="23"/>
      <c r="W58" s="23"/>
      <c r="X58" s="23"/>
      <c r="Y58" s="23"/>
      <c r="Z58" s="23"/>
      <c r="AA58" s="23"/>
      <c r="AB58" s="60"/>
      <c r="AC58" s="152"/>
      <c r="AD58" s="152"/>
      <c r="AE58" s="152"/>
      <c r="AF58" s="152"/>
      <c r="AG58" s="152"/>
      <c r="AH58" s="152"/>
      <c r="AI58" s="152"/>
      <c r="AJ58" s="152"/>
      <c r="AK58" s="152"/>
      <c r="AL58" s="152"/>
      <c r="AM58" s="152"/>
      <c r="AN58" s="152"/>
      <c r="AO58" s="152"/>
    </row>
    <row r="59" spans="1:41" ht="12" customHeight="1" x14ac:dyDescent="0.35">
      <c r="A59" s="241" t="s">
        <v>49</v>
      </c>
      <c r="B59" s="241"/>
      <c r="C59" s="241"/>
      <c r="D59" s="241"/>
      <c r="E59" s="241"/>
      <c r="F59" s="241"/>
      <c r="G59" s="241"/>
      <c r="H59" s="241"/>
      <c r="I59" s="241"/>
      <c r="J59" s="241"/>
      <c r="K59" s="33"/>
      <c r="L59" s="33"/>
      <c r="M59" s="33"/>
      <c r="N59" s="57"/>
      <c r="O59" s="33"/>
      <c r="P59" s="33"/>
      <c r="Q59" s="33"/>
      <c r="R59" s="33"/>
      <c r="S59" s="33"/>
      <c r="T59" s="33"/>
      <c r="U59" s="33"/>
      <c r="V59" s="33"/>
      <c r="W59" s="33"/>
      <c r="X59" s="33"/>
      <c r="Y59" s="58"/>
      <c r="Z59" s="34"/>
      <c r="AA59" s="34"/>
      <c r="AB59" s="34"/>
      <c r="AC59" s="34"/>
      <c r="AD59" s="34"/>
      <c r="AE59" s="34"/>
      <c r="AF59" s="34"/>
      <c r="AG59" s="34"/>
      <c r="AH59" s="34"/>
      <c r="AI59" s="34"/>
      <c r="AJ59" s="34"/>
    </row>
    <row r="60" spans="1:41" s="113" customFormat="1" ht="12" customHeight="1" x14ac:dyDescent="0.35">
      <c r="A60" s="92" t="s">
        <v>59</v>
      </c>
      <c r="B60" s="92"/>
      <c r="C60" s="92"/>
      <c r="D60" s="29"/>
      <c r="E60" s="29"/>
      <c r="F60" s="29"/>
      <c r="G60" s="29"/>
      <c r="H60" s="29"/>
      <c r="I60" s="29"/>
      <c r="J60" s="29"/>
      <c r="K60" s="23"/>
      <c r="L60" s="23"/>
      <c r="M60" s="23"/>
      <c r="N60" s="60"/>
      <c r="O60" s="23"/>
      <c r="P60" s="23"/>
      <c r="Q60" s="23"/>
      <c r="R60" s="23"/>
      <c r="S60" s="23"/>
      <c r="T60" s="23"/>
      <c r="U60" s="23"/>
      <c r="V60" s="23"/>
      <c r="W60" s="23"/>
      <c r="X60" s="23"/>
      <c r="Y60" s="23"/>
      <c r="Z60" s="23"/>
      <c r="AA60" s="23"/>
      <c r="AB60" s="60"/>
      <c r="AC60" s="152"/>
      <c r="AD60" s="152"/>
      <c r="AE60" s="152"/>
      <c r="AF60" s="152"/>
      <c r="AG60" s="152"/>
      <c r="AH60" s="152"/>
      <c r="AI60" s="152"/>
      <c r="AJ60" s="152"/>
      <c r="AK60" s="152"/>
      <c r="AL60" s="152"/>
      <c r="AM60" s="152"/>
      <c r="AN60" s="152"/>
      <c r="AO60" s="152"/>
    </row>
    <row r="61" spans="1:41" s="113" customFormat="1" ht="12" customHeight="1" x14ac:dyDescent="0.35">
      <c r="A61" s="278" t="s">
        <v>268</v>
      </c>
      <c r="B61" s="92"/>
      <c r="C61" s="92"/>
      <c r="D61" s="29"/>
      <c r="E61" s="29"/>
      <c r="F61" s="29"/>
      <c r="G61" s="29"/>
      <c r="H61" s="29"/>
      <c r="I61" s="29"/>
      <c r="J61" s="29"/>
      <c r="K61" s="23"/>
      <c r="L61" s="23"/>
      <c r="M61" s="23"/>
      <c r="N61" s="60"/>
      <c r="O61" s="23"/>
      <c r="P61" s="23"/>
      <c r="Q61" s="23"/>
      <c r="R61" s="23"/>
      <c r="S61" s="23"/>
      <c r="T61" s="23"/>
      <c r="U61" s="23"/>
      <c r="V61" s="23"/>
      <c r="W61" s="23"/>
      <c r="X61" s="23"/>
      <c r="Y61" s="23"/>
      <c r="Z61" s="23"/>
      <c r="AA61" s="23"/>
      <c r="AB61" s="60"/>
      <c r="AC61" s="152"/>
      <c r="AD61" s="152"/>
      <c r="AE61" s="152"/>
      <c r="AF61" s="152"/>
      <c r="AG61" s="152"/>
      <c r="AH61" s="152"/>
      <c r="AI61" s="152"/>
      <c r="AJ61" s="152"/>
      <c r="AK61" s="152"/>
      <c r="AL61" s="152"/>
      <c r="AM61" s="152"/>
      <c r="AN61" s="152"/>
      <c r="AO61" s="152"/>
    </row>
    <row r="62" spans="1:41" s="113" customFormat="1" ht="12" customHeight="1" x14ac:dyDescent="0.35">
      <c r="A62" s="92" t="s">
        <v>45</v>
      </c>
      <c r="B62" s="92"/>
      <c r="C62" s="92"/>
      <c r="D62" s="29"/>
      <c r="E62" s="29"/>
      <c r="F62" s="29"/>
      <c r="G62" s="29"/>
      <c r="H62" s="29"/>
      <c r="I62" s="29"/>
      <c r="J62" s="29"/>
      <c r="K62" s="23"/>
      <c r="L62" s="23"/>
      <c r="M62" s="23"/>
      <c r="N62" s="60"/>
      <c r="O62" s="23"/>
      <c r="P62" s="23"/>
      <c r="Q62" s="23"/>
      <c r="R62" s="23"/>
      <c r="S62" s="23"/>
      <c r="T62" s="23"/>
      <c r="U62" s="23"/>
      <c r="V62" s="23"/>
      <c r="W62" s="23"/>
      <c r="X62" s="23"/>
      <c r="Y62" s="23"/>
      <c r="Z62" s="23"/>
      <c r="AA62" s="23"/>
      <c r="AB62" s="60"/>
      <c r="AC62" s="152"/>
      <c r="AD62" s="152"/>
      <c r="AE62" s="152"/>
      <c r="AF62" s="152"/>
      <c r="AG62" s="152"/>
      <c r="AH62" s="152"/>
      <c r="AI62" s="152"/>
      <c r="AJ62" s="152"/>
      <c r="AK62" s="152"/>
      <c r="AL62" s="152"/>
      <c r="AM62" s="152"/>
      <c r="AN62" s="152"/>
      <c r="AO62" s="152"/>
    </row>
    <row r="63" spans="1:41" s="113" customFormat="1" ht="12" customHeight="1" x14ac:dyDescent="0.35">
      <c r="A63" s="75" t="s">
        <v>269</v>
      </c>
      <c r="B63" s="92"/>
      <c r="C63" s="92"/>
      <c r="D63" s="29"/>
      <c r="E63" s="29"/>
      <c r="F63" s="29"/>
      <c r="G63" s="29"/>
      <c r="H63" s="29"/>
      <c r="I63" s="29"/>
      <c r="J63" s="29"/>
      <c r="K63" s="23"/>
      <c r="L63" s="23"/>
      <c r="M63" s="23"/>
      <c r="N63" s="59"/>
      <c r="O63" s="23"/>
      <c r="P63" s="23"/>
      <c r="Q63" s="23"/>
      <c r="R63" s="23"/>
      <c r="S63" s="23"/>
      <c r="T63" s="23"/>
      <c r="U63" s="23"/>
      <c r="V63" s="23"/>
      <c r="W63" s="23"/>
      <c r="X63" s="23"/>
      <c r="Y63" s="23"/>
      <c r="Z63" s="23"/>
      <c r="AA63" s="23"/>
      <c r="AB63" s="60"/>
      <c r="AC63" s="24"/>
      <c r="AD63" s="24"/>
      <c r="AE63" s="24"/>
      <c r="AF63" s="24"/>
      <c r="AG63" s="24"/>
      <c r="AH63" s="24"/>
      <c r="AI63" s="24"/>
      <c r="AJ63" s="24"/>
      <c r="AK63" s="24"/>
      <c r="AL63" s="24"/>
      <c r="AM63" s="24"/>
      <c r="AN63" s="24"/>
      <c r="AO63" s="24"/>
    </row>
    <row r="64" spans="1:41" s="113" customFormat="1" ht="12" customHeight="1" x14ac:dyDescent="0.35">
      <c r="A64" s="56" t="s">
        <v>32</v>
      </c>
      <c r="B64" s="56"/>
      <c r="C64" s="56"/>
      <c r="K64" s="23"/>
      <c r="L64" s="23"/>
      <c r="M64" s="23"/>
      <c r="N64" s="59"/>
      <c r="O64" s="23"/>
      <c r="P64" s="23"/>
      <c r="Q64" s="23"/>
      <c r="R64" s="23"/>
      <c r="S64" s="23"/>
      <c r="T64" s="23"/>
      <c r="U64" s="23"/>
      <c r="V64" s="23"/>
      <c r="W64" s="23"/>
      <c r="X64" s="23"/>
      <c r="Y64" s="23"/>
      <c r="Z64" s="23"/>
      <c r="AA64" s="23"/>
      <c r="AB64" s="60"/>
      <c r="AC64" s="24"/>
      <c r="AD64" s="24"/>
      <c r="AE64" s="24"/>
      <c r="AF64" s="24"/>
      <c r="AG64" s="24"/>
      <c r="AH64" s="24"/>
      <c r="AI64" s="24"/>
      <c r="AJ64" s="24"/>
      <c r="AK64" s="24"/>
      <c r="AL64" s="24"/>
      <c r="AM64" s="24"/>
      <c r="AN64" s="24"/>
      <c r="AO64" s="24"/>
    </row>
    <row r="65" spans="1:41" s="113" customFormat="1" ht="30" customHeight="1" x14ac:dyDescent="0.35">
      <c r="A65" s="61" t="s">
        <v>270</v>
      </c>
      <c r="B65" s="61"/>
      <c r="C65" s="61"/>
      <c r="D65" s="154"/>
      <c r="E65" s="154"/>
      <c r="F65" s="154"/>
      <c r="G65" s="154"/>
      <c r="H65" s="154"/>
      <c r="I65" s="154"/>
      <c r="J65" s="154"/>
      <c r="K65" s="23"/>
      <c r="L65" s="23"/>
      <c r="M65" s="23"/>
      <c r="N65" s="59"/>
      <c r="O65" s="23"/>
      <c r="P65" s="23"/>
      <c r="Q65" s="23"/>
      <c r="R65" s="23"/>
      <c r="S65" s="23"/>
      <c r="T65" s="23"/>
      <c r="U65" s="23"/>
      <c r="V65" s="23"/>
      <c r="W65" s="23"/>
      <c r="X65" s="23"/>
      <c r="Y65" s="23"/>
      <c r="Z65" s="23"/>
      <c r="AA65" s="23"/>
      <c r="AB65" s="60"/>
      <c r="AC65" s="24"/>
      <c r="AD65" s="24"/>
      <c r="AE65" s="24"/>
      <c r="AF65" s="24"/>
      <c r="AG65" s="24"/>
      <c r="AH65" s="24"/>
      <c r="AI65" s="24"/>
      <c r="AJ65" s="24"/>
      <c r="AK65" s="24"/>
      <c r="AL65" s="24"/>
      <c r="AM65" s="24"/>
      <c r="AN65" s="24"/>
      <c r="AO65" s="24"/>
    </row>
    <row r="66" spans="1:41" s="165" customFormat="1" ht="20.25" customHeight="1" x14ac:dyDescent="0.35">
      <c r="A66" s="180" t="s">
        <v>150</v>
      </c>
      <c r="AO66" s="166"/>
    </row>
    <row r="67" spans="1:41" s="105" customFormat="1" ht="15" customHeight="1" x14ac:dyDescent="0.35">
      <c r="A67" s="137"/>
      <c r="B67" s="282" t="s">
        <v>145</v>
      </c>
      <c r="C67" s="283"/>
      <c r="D67" s="283"/>
      <c r="E67" s="283"/>
      <c r="F67" s="283"/>
      <c r="G67" s="283"/>
      <c r="H67" s="283"/>
      <c r="I67" s="283"/>
      <c r="J67" s="283"/>
      <c r="K67" s="283"/>
      <c r="L67" s="283"/>
      <c r="M67" s="283"/>
      <c r="N67" s="284"/>
      <c r="O67" s="279" t="s">
        <v>55</v>
      </c>
      <c r="P67" s="280"/>
      <c r="Q67" s="280"/>
      <c r="R67" s="280"/>
      <c r="S67" s="280"/>
      <c r="T67" s="280"/>
      <c r="U67" s="280"/>
      <c r="V67" s="280"/>
      <c r="W67" s="280"/>
      <c r="X67" s="280"/>
      <c r="Y67" s="280"/>
      <c r="Z67" s="280"/>
      <c r="AA67" s="280"/>
      <c r="AB67" s="281"/>
      <c r="AC67" s="281" t="s">
        <v>57</v>
      </c>
      <c r="AD67" s="281"/>
      <c r="AE67" s="281"/>
      <c r="AF67" s="281"/>
      <c r="AG67" s="281"/>
      <c r="AH67" s="281"/>
      <c r="AI67" s="281"/>
      <c r="AJ67" s="281"/>
      <c r="AK67" s="281"/>
      <c r="AL67" s="281"/>
      <c r="AM67" s="280"/>
      <c r="AN67" s="280"/>
      <c r="AO67" s="280"/>
    </row>
    <row r="68" spans="1:41" s="105" customFormat="1" ht="44.15" customHeight="1" x14ac:dyDescent="0.35">
      <c r="A68" s="106" t="s">
        <v>35</v>
      </c>
      <c r="B68" s="107" t="s">
        <v>156</v>
      </c>
      <c r="C68" s="107" t="s">
        <v>157</v>
      </c>
      <c r="D68" s="107" t="s">
        <v>158</v>
      </c>
      <c r="E68" s="107" t="s">
        <v>159</v>
      </c>
      <c r="F68" s="107" t="s">
        <v>160</v>
      </c>
      <c r="G68" s="107" t="s">
        <v>161</v>
      </c>
      <c r="H68" s="107" t="s">
        <v>162</v>
      </c>
      <c r="I68" s="107" t="s">
        <v>163</v>
      </c>
      <c r="J68" s="107" t="s">
        <v>164</v>
      </c>
      <c r="K68" s="107" t="s">
        <v>165</v>
      </c>
      <c r="L68" s="107" t="s">
        <v>166</v>
      </c>
      <c r="M68" s="107" t="s">
        <v>167</v>
      </c>
      <c r="N68" s="107" t="s">
        <v>168</v>
      </c>
      <c r="O68" s="107" t="s">
        <v>56</v>
      </c>
      <c r="P68" s="107" t="s">
        <v>170</v>
      </c>
      <c r="Q68" s="107" t="s">
        <v>171</v>
      </c>
      <c r="R68" s="107" t="s">
        <v>172</v>
      </c>
      <c r="S68" s="107" t="s">
        <v>173</v>
      </c>
      <c r="T68" s="107" t="s">
        <v>174</v>
      </c>
      <c r="U68" s="107" t="s">
        <v>175</v>
      </c>
      <c r="V68" s="107" t="s">
        <v>176</v>
      </c>
      <c r="W68" s="107" t="s">
        <v>177</v>
      </c>
      <c r="X68" s="107" t="s">
        <v>178</v>
      </c>
      <c r="Y68" s="107" t="s">
        <v>179</v>
      </c>
      <c r="Z68" s="107" t="s">
        <v>180</v>
      </c>
      <c r="AA68" s="107" t="s">
        <v>181</v>
      </c>
      <c r="AB68" s="107" t="s">
        <v>182</v>
      </c>
      <c r="AC68" s="107" t="s">
        <v>60</v>
      </c>
      <c r="AD68" s="107" t="s">
        <v>61</v>
      </c>
      <c r="AE68" s="107" t="s">
        <v>62</v>
      </c>
      <c r="AF68" s="107" t="s">
        <v>63</v>
      </c>
      <c r="AG68" s="107" t="s">
        <v>64</v>
      </c>
      <c r="AH68" s="107" t="s">
        <v>65</v>
      </c>
      <c r="AI68" s="107" t="s">
        <v>66</v>
      </c>
      <c r="AJ68" s="107" t="s">
        <v>67</v>
      </c>
      <c r="AK68" s="107" t="s">
        <v>68</v>
      </c>
      <c r="AL68" s="107" t="s">
        <v>69</v>
      </c>
      <c r="AM68" s="107" t="s">
        <v>70</v>
      </c>
      <c r="AN68" s="107" t="s">
        <v>71</v>
      </c>
      <c r="AO68" s="131" t="s">
        <v>72</v>
      </c>
    </row>
    <row r="69" spans="1:41" s="165" customFormat="1" ht="15" customHeight="1" x14ac:dyDescent="0.35">
      <c r="A69" s="74" t="s">
        <v>23</v>
      </c>
      <c r="B69" s="139">
        <v>164224</v>
      </c>
      <c r="C69" s="139">
        <v>138010</v>
      </c>
      <c r="D69" s="167">
        <v>153455</v>
      </c>
      <c r="E69" s="167">
        <v>146534</v>
      </c>
      <c r="F69" s="167">
        <v>151553</v>
      </c>
      <c r="G69" s="167">
        <v>135059</v>
      </c>
      <c r="H69" s="167">
        <v>141084</v>
      </c>
      <c r="I69" s="167">
        <v>130409</v>
      </c>
      <c r="J69" s="167">
        <v>135322</v>
      </c>
      <c r="K69" s="167">
        <v>154310</v>
      </c>
      <c r="L69" s="167">
        <v>142725</v>
      </c>
      <c r="M69" s="167">
        <v>129982</v>
      </c>
      <c r="N69" s="167">
        <f>SUM(B69:M69)/12</f>
        <v>143555.58333333334</v>
      </c>
      <c r="O69" s="167">
        <v>146819</v>
      </c>
      <c r="P69" s="168">
        <v>111178</v>
      </c>
      <c r="Q69" s="168">
        <v>113020</v>
      </c>
      <c r="R69" s="168">
        <v>125152</v>
      </c>
      <c r="S69" s="168">
        <v>129662</v>
      </c>
      <c r="T69" s="168">
        <v>124069</v>
      </c>
      <c r="U69" s="168">
        <v>137717</v>
      </c>
      <c r="V69" s="168">
        <v>143202</v>
      </c>
      <c r="W69" s="168">
        <v>140362</v>
      </c>
      <c r="X69" s="168">
        <v>130859</v>
      </c>
      <c r="Y69" s="168">
        <v>140337</v>
      </c>
      <c r="Z69" s="168">
        <v>130326</v>
      </c>
      <c r="AA69" s="168">
        <v>162290</v>
      </c>
      <c r="AB69" s="169">
        <f>SUM(O69:AA69)/13</f>
        <v>133461</v>
      </c>
      <c r="AC69" s="124">
        <f t="shared" ref="AC69:AL69" si="10">(O69-D69)/D69</f>
        <v>-4.3243947737121632E-2</v>
      </c>
      <c r="AD69" s="124">
        <f t="shared" si="10"/>
        <v>-0.24128188679760329</v>
      </c>
      <c r="AE69" s="124">
        <f t="shared" si="10"/>
        <v>-0.25425428727903771</v>
      </c>
      <c r="AF69" s="124">
        <f t="shared" si="10"/>
        <v>-7.3353127151837338E-2</v>
      </c>
      <c r="AG69" s="124">
        <f t="shared" si="10"/>
        <v>-8.0958861387542172E-2</v>
      </c>
      <c r="AH69" s="124">
        <f t="shared" si="10"/>
        <v>-4.8616276483984998E-2</v>
      </c>
      <c r="AI69" s="124">
        <f t="shared" si="10"/>
        <v>1.7698526477586792E-2</v>
      </c>
      <c r="AJ69" s="124">
        <f t="shared" si="10"/>
        <v>-7.198496532953147E-2</v>
      </c>
      <c r="AK69" s="170">
        <f t="shared" si="10"/>
        <v>-1.6556314590996671E-2</v>
      </c>
      <c r="AL69" s="272">
        <f t="shared" si="10"/>
        <v>6.7470880583465403E-3</v>
      </c>
      <c r="AM69" s="170">
        <f>(Y69-B69)/B69</f>
        <v>-0.14545377045985972</v>
      </c>
      <c r="AN69" s="170">
        <f>(Z69-C69)/C69</f>
        <v>-5.5677124846025654E-2</v>
      </c>
      <c r="AO69" s="171">
        <f>(AA69-D69)/D69</f>
        <v>5.7573881593952624E-2</v>
      </c>
    </row>
    <row r="70" spans="1:41" s="165" customFormat="1" ht="15" customHeight="1" x14ac:dyDescent="0.35">
      <c r="A70" s="74" t="s">
        <v>24</v>
      </c>
      <c r="B70" s="142" t="s">
        <v>46</v>
      </c>
      <c r="C70" s="142" t="s">
        <v>46</v>
      </c>
      <c r="D70" s="116" t="s">
        <v>46</v>
      </c>
      <c r="E70" s="116" t="s">
        <v>46</v>
      </c>
      <c r="F70" s="116" t="s">
        <v>46</v>
      </c>
      <c r="G70" s="116" t="s">
        <v>46</v>
      </c>
      <c r="H70" s="116" t="s">
        <v>46</v>
      </c>
      <c r="I70" s="116" t="s">
        <v>46</v>
      </c>
      <c r="J70" s="116" t="s">
        <v>46</v>
      </c>
      <c r="K70" s="116" t="s">
        <v>46</v>
      </c>
      <c r="L70" s="116" t="s">
        <v>46</v>
      </c>
      <c r="M70" s="116" t="s">
        <v>46</v>
      </c>
      <c r="N70" s="116" t="s">
        <v>46</v>
      </c>
      <c r="O70" s="116" t="s">
        <v>46</v>
      </c>
      <c r="P70" s="140" t="s">
        <v>46</v>
      </c>
      <c r="Q70" s="140" t="s">
        <v>46</v>
      </c>
      <c r="R70" s="140" t="s">
        <v>46</v>
      </c>
      <c r="S70" s="140" t="s">
        <v>46</v>
      </c>
      <c r="T70" s="140" t="s">
        <v>46</v>
      </c>
      <c r="U70" s="140" t="s">
        <v>46</v>
      </c>
      <c r="V70" s="140" t="s">
        <v>46</v>
      </c>
      <c r="W70" s="140" t="s">
        <v>46</v>
      </c>
      <c r="X70" s="140" t="s">
        <v>46</v>
      </c>
      <c r="Y70" s="140" t="s">
        <v>46</v>
      </c>
      <c r="Z70" s="140" t="s">
        <v>46</v>
      </c>
      <c r="AA70" s="140" t="s">
        <v>46</v>
      </c>
      <c r="AB70" s="115" t="s">
        <v>46</v>
      </c>
      <c r="AC70" s="172" t="s">
        <v>46</v>
      </c>
      <c r="AD70" s="172" t="s">
        <v>46</v>
      </c>
      <c r="AE70" s="172" t="s">
        <v>46</v>
      </c>
      <c r="AF70" s="172" t="s">
        <v>46</v>
      </c>
      <c r="AG70" s="172" t="s">
        <v>46</v>
      </c>
      <c r="AH70" s="172" t="s">
        <v>46</v>
      </c>
      <c r="AI70" s="172" t="s">
        <v>46</v>
      </c>
      <c r="AJ70" s="172" t="s">
        <v>46</v>
      </c>
      <c r="AK70" s="169" t="s">
        <v>46</v>
      </c>
      <c r="AL70" s="169" t="s">
        <v>46</v>
      </c>
      <c r="AM70" s="169" t="s">
        <v>46</v>
      </c>
      <c r="AN70" s="169" t="s">
        <v>46</v>
      </c>
      <c r="AO70" s="173" t="s">
        <v>46</v>
      </c>
    </row>
    <row r="71" spans="1:41" s="165" customFormat="1" ht="15" customHeight="1" x14ac:dyDescent="0.35">
      <c r="A71" s="74" t="s">
        <v>25</v>
      </c>
      <c r="B71" s="139">
        <v>1629</v>
      </c>
      <c r="C71" s="139">
        <v>1401</v>
      </c>
      <c r="D71" s="167">
        <v>1335</v>
      </c>
      <c r="E71" s="167">
        <v>1436</v>
      </c>
      <c r="F71" s="167">
        <v>1378</v>
      </c>
      <c r="G71" s="167">
        <v>1178</v>
      </c>
      <c r="H71" s="167">
        <v>1174</v>
      </c>
      <c r="I71" s="167">
        <v>988</v>
      </c>
      <c r="J71" s="167">
        <v>1034</v>
      </c>
      <c r="K71" s="167">
        <v>1165</v>
      </c>
      <c r="L71" s="167">
        <v>1008</v>
      </c>
      <c r="M71" s="167">
        <v>947</v>
      </c>
      <c r="N71" s="167">
        <f>SUM(B71:M71)/12</f>
        <v>1222.75</v>
      </c>
      <c r="O71" s="167">
        <v>904</v>
      </c>
      <c r="P71" s="167">
        <v>598</v>
      </c>
      <c r="Q71" s="167">
        <v>566</v>
      </c>
      <c r="R71" s="167">
        <v>632</v>
      </c>
      <c r="S71" s="167">
        <v>733</v>
      </c>
      <c r="T71" s="167">
        <v>655</v>
      </c>
      <c r="U71" s="167">
        <v>844</v>
      </c>
      <c r="V71" s="167">
        <v>925</v>
      </c>
      <c r="W71" s="167">
        <v>847</v>
      </c>
      <c r="X71" s="167">
        <v>803</v>
      </c>
      <c r="Y71" s="167">
        <v>952</v>
      </c>
      <c r="Z71" s="167">
        <v>947</v>
      </c>
      <c r="AA71" s="167">
        <v>1074</v>
      </c>
      <c r="AB71" s="169">
        <f>SUM(O71:AA71)/13</f>
        <v>806.15384615384619</v>
      </c>
      <c r="AC71" s="124">
        <f t="shared" ref="AC71:AL71" si="11">(O71-D71)/D71</f>
        <v>-0.32284644194756557</v>
      </c>
      <c r="AD71" s="124">
        <f t="shared" si="11"/>
        <v>-0.58356545961002781</v>
      </c>
      <c r="AE71" s="124">
        <f t="shared" si="11"/>
        <v>-0.58925979680696661</v>
      </c>
      <c r="AF71" s="124">
        <f t="shared" si="11"/>
        <v>-0.46349745331069608</v>
      </c>
      <c r="AG71" s="124">
        <f t="shared" si="11"/>
        <v>-0.37563884156729133</v>
      </c>
      <c r="AH71" s="124">
        <f t="shared" si="11"/>
        <v>-0.33704453441295545</v>
      </c>
      <c r="AI71" s="124">
        <f t="shared" si="11"/>
        <v>-0.18375241779497098</v>
      </c>
      <c r="AJ71" s="124">
        <f t="shared" si="11"/>
        <v>-0.20600858369098712</v>
      </c>
      <c r="AK71" s="124">
        <f t="shared" si="11"/>
        <v>-0.15972222222222221</v>
      </c>
      <c r="AL71" s="124">
        <f t="shared" si="11"/>
        <v>-0.15205913410770855</v>
      </c>
      <c r="AM71" s="124">
        <f>(Y71-B71)/B71</f>
        <v>-0.41559238796807857</v>
      </c>
      <c r="AN71" s="124">
        <f>(Z71-C71)/C71</f>
        <v>-0.32405424696645252</v>
      </c>
      <c r="AO71" s="125">
        <f>(AA71-D71)/D71</f>
        <v>-0.19550561797752808</v>
      </c>
    </row>
    <row r="72" spans="1:41" s="165" customFormat="1" ht="15" customHeight="1" x14ac:dyDescent="0.35">
      <c r="A72" s="74" t="s">
        <v>26</v>
      </c>
      <c r="B72" s="142" t="s">
        <v>46</v>
      </c>
      <c r="C72" s="142" t="s">
        <v>46</v>
      </c>
      <c r="D72" s="116" t="s">
        <v>46</v>
      </c>
      <c r="E72" s="116" t="s">
        <v>46</v>
      </c>
      <c r="F72" s="116" t="s">
        <v>46</v>
      </c>
      <c r="G72" s="116" t="s">
        <v>46</v>
      </c>
      <c r="H72" s="116" t="s">
        <v>46</v>
      </c>
      <c r="I72" s="116" t="s">
        <v>46</v>
      </c>
      <c r="J72" s="116" t="s">
        <v>46</v>
      </c>
      <c r="K72" s="116" t="s">
        <v>46</v>
      </c>
      <c r="L72" s="116" t="s">
        <v>46</v>
      </c>
      <c r="M72" s="116" t="s">
        <v>46</v>
      </c>
      <c r="N72" s="116" t="s">
        <v>46</v>
      </c>
      <c r="O72" s="172" t="s">
        <v>46</v>
      </c>
      <c r="P72" s="140" t="s">
        <v>46</v>
      </c>
      <c r="Q72" s="140" t="s">
        <v>46</v>
      </c>
      <c r="R72" s="140" t="s">
        <v>46</v>
      </c>
      <c r="S72" s="140" t="s">
        <v>46</v>
      </c>
      <c r="T72" s="140" t="s">
        <v>46</v>
      </c>
      <c r="U72" s="140" t="s">
        <v>46</v>
      </c>
      <c r="V72" s="140" t="s">
        <v>46</v>
      </c>
      <c r="W72" s="140" t="s">
        <v>46</v>
      </c>
      <c r="X72" s="140" t="s">
        <v>46</v>
      </c>
      <c r="Y72" s="140" t="s">
        <v>46</v>
      </c>
      <c r="Z72" s="140" t="s">
        <v>46</v>
      </c>
      <c r="AA72" s="140" t="s">
        <v>46</v>
      </c>
      <c r="AB72" s="115" t="s">
        <v>46</v>
      </c>
      <c r="AC72" s="172" t="s">
        <v>46</v>
      </c>
      <c r="AD72" s="172" t="s">
        <v>46</v>
      </c>
      <c r="AE72" s="172" t="s">
        <v>46</v>
      </c>
      <c r="AF72" s="172" t="s">
        <v>46</v>
      </c>
      <c r="AG72" s="172" t="s">
        <v>46</v>
      </c>
      <c r="AH72" s="172" t="s">
        <v>46</v>
      </c>
      <c r="AI72" s="172" t="s">
        <v>46</v>
      </c>
      <c r="AJ72" s="172" t="s">
        <v>46</v>
      </c>
      <c r="AK72" s="169" t="s">
        <v>46</v>
      </c>
      <c r="AL72" s="169" t="s">
        <v>46</v>
      </c>
      <c r="AM72" s="169" t="s">
        <v>46</v>
      </c>
      <c r="AN72" s="169" t="s">
        <v>46</v>
      </c>
      <c r="AO72" s="173" t="s">
        <v>46</v>
      </c>
    </row>
    <row r="73" spans="1:41" s="165" customFormat="1" ht="15" customHeight="1" x14ac:dyDescent="0.35">
      <c r="A73" s="181" t="s">
        <v>28</v>
      </c>
      <c r="B73" s="174">
        <v>24458</v>
      </c>
      <c r="C73" s="174">
        <v>15315</v>
      </c>
      <c r="D73" s="229">
        <v>15862</v>
      </c>
      <c r="E73" s="229">
        <v>16016</v>
      </c>
      <c r="F73" s="229">
        <v>17896</v>
      </c>
      <c r="G73" s="229">
        <v>16121</v>
      </c>
      <c r="H73" s="229">
        <v>16480</v>
      </c>
      <c r="I73" s="229">
        <v>16381</v>
      </c>
      <c r="J73" s="229">
        <v>15999</v>
      </c>
      <c r="K73" s="229">
        <v>88163</v>
      </c>
      <c r="L73" s="229">
        <v>81051</v>
      </c>
      <c r="M73" s="229">
        <v>31340</v>
      </c>
      <c r="N73" s="229">
        <f>SUM(B73:M73)/12</f>
        <v>29590.166666666668</v>
      </c>
      <c r="O73" s="229">
        <v>13085</v>
      </c>
      <c r="P73" s="229">
        <v>8911</v>
      </c>
      <c r="Q73" s="229">
        <v>9560</v>
      </c>
      <c r="R73" s="229">
        <v>11115</v>
      </c>
      <c r="S73" s="229">
        <v>11686</v>
      </c>
      <c r="T73" s="229">
        <v>12516</v>
      </c>
      <c r="U73" s="229">
        <v>13467</v>
      </c>
      <c r="V73" s="229">
        <v>96919</v>
      </c>
      <c r="W73" s="229">
        <v>60798</v>
      </c>
      <c r="X73" s="229">
        <v>23022</v>
      </c>
      <c r="Y73" s="229">
        <v>16066</v>
      </c>
      <c r="Z73" s="229">
        <v>12340</v>
      </c>
      <c r="AA73" s="229">
        <v>13295</v>
      </c>
      <c r="AB73" s="230">
        <f>SUM(O73:AA73)/13</f>
        <v>23290.76923076923</v>
      </c>
      <c r="AC73" s="175">
        <f t="shared" ref="AC73:AL73" si="12">(O73-D73)/D73</f>
        <v>-0.17507250031521876</v>
      </c>
      <c r="AD73" s="175">
        <f t="shared" si="12"/>
        <v>-0.44361888111888109</v>
      </c>
      <c r="AE73" s="175">
        <f t="shared" si="12"/>
        <v>-0.4658024139472508</v>
      </c>
      <c r="AF73" s="175">
        <f t="shared" si="12"/>
        <v>-0.31052664226784937</v>
      </c>
      <c r="AG73" s="175">
        <f t="shared" si="12"/>
        <v>-0.29089805825242721</v>
      </c>
      <c r="AH73" s="175">
        <f t="shared" si="12"/>
        <v>-0.23594408155790245</v>
      </c>
      <c r="AI73" s="175">
        <f t="shared" si="12"/>
        <v>-0.15825989124320269</v>
      </c>
      <c r="AJ73" s="175">
        <f t="shared" si="12"/>
        <v>9.9316039608452519E-2</v>
      </c>
      <c r="AK73" s="175">
        <f t="shared" si="12"/>
        <v>-0.24987970537069254</v>
      </c>
      <c r="AL73" s="175">
        <f t="shared" si="12"/>
        <v>-0.26541161455009571</v>
      </c>
      <c r="AM73" s="175">
        <f>(Y73-B73)/B73</f>
        <v>-0.34311881592934829</v>
      </c>
      <c r="AN73" s="175">
        <f>(Z73-C73)/C73</f>
        <v>-0.19425399934704538</v>
      </c>
      <c r="AO73" s="189">
        <f>(AA73-D73)/D73</f>
        <v>-0.1618333123187492</v>
      </c>
    </row>
    <row r="74" spans="1:41" s="113" customFormat="1" ht="17.25" customHeight="1" x14ac:dyDescent="0.35">
      <c r="A74" s="56" t="s">
        <v>29</v>
      </c>
      <c r="B74" s="56"/>
      <c r="C74" s="56"/>
      <c r="D74" s="23"/>
      <c r="E74" s="23"/>
      <c r="F74" s="23"/>
      <c r="G74" s="23"/>
      <c r="H74" s="23"/>
      <c r="I74" s="23"/>
      <c r="J74" s="23"/>
      <c r="AO74" s="153"/>
    </row>
    <row r="75" spans="1:41" s="113" customFormat="1" ht="12" customHeight="1" x14ac:dyDescent="0.35">
      <c r="A75" s="75" t="s">
        <v>125</v>
      </c>
      <c r="B75" s="29"/>
      <c r="C75" s="29"/>
      <c r="D75" s="29"/>
      <c r="E75" s="29"/>
      <c r="F75" s="29"/>
      <c r="G75" s="29"/>
      <c r="H75" s="29"/>
      <c r="I75" s="29"/>
      <c r="J75" s="29"/>
      <c r="K75" s="23"/>
      <c r="L75" s="23"/>
      <c r="M75" s="23"/>
      <c r="N75" s="60"/>
      <c r="O75" s="23"/>
      <c r="P75" s="23"/>
      <c r="Q75" s="23"/>
      <c r="R75" s="23"/>
      <c r="S75" s="23"/>
      <c r="T75" s="23"/>
      <c r="U75" s="23"/>
      <c r="V75" s="23"/>
      <c r="W75" s="23"/>
      <c r="X75" s="23"/>
      <c r="Y75" s="23"/>
      <c r="Z75" s="23"/>
      <c r="AA75" s="23"/>
      <c r="AB75" s="23"/>
      <c r="AC75" s="23"/>
      <c r="AD75" s="23"/>
      <c r="AE75" s="60"/>
      <c r="AF75" s="152"/>
      <c r="AG75" s="152"/>
      <c r="AH75" s="152"/>
      <c r="AI75" s="152"/>
      <c r="AJ75" s="152"/>
      <c r="AK75" s="152"/>
      <c r="AL75" s="152"/>
      <c r="AM75" s="152"/>
      <c r="AN75" s="152"/>
      <c r="AO75" s="152"/>
    </row>
    <row r="76" spans="1:41" s="113" customFormat="1" ht="12" customHeight="1" x14ac:dyDescent="0.35">
      <c r="A76" s="75" t="s">
        <v>30</v>
      </c>
      <c r="B76" s="29"/>
      <c r="C76" s="29"/>
      <c r="D76" s="29"/>
      <c r="E76" s="29"/>
      <c r="F76" s="29"/>
      <c r="G76" s="29"/>
      <c r="H76" s="29"/>
      <c r="I76" s="29"/>
      <c r="J76" s="29"/>
      <c r="K76" s="23"/>
      <c r="L76" s="23"/>
      <c r="M76" s="23"/>
      <c r="N76" s="60"/>
      <c r="O76" s="23"/>
      <c r="P76" s="23"/>
      <c r="Q76" s="23"/>
      <c r="R76" s="23"/>
      <c r="S76" s="23"/>
      <c r="T76" s="23"/>
      <c r="U76" s="23"/>
      <c r="V76" s="23"/>
      <c r="W76" s="23"/>
      <c r="X76" s="23"/>
      <c r="Y76" s="23"/>
      <c r="Z76" s="23"/>
      <c r="AA76" s="23"/>
      <c r="AB76" s="23"/>
      <c r="AC76" s="23"/>
      <c r="AD76" s="23"/>
      <c r="AE76" s="60"/>
      <c r="AF76" s="152"/>
      <c r="AG76" s="152"/>
      <c r="AH76" s="152"/>
      <c r="AI76" s="152"/>
      <c r="AJ76" s="152"/>
      <c r="AK76" s="152"/>
      <c r="AL76" s="152"/>
      <c r="AM76" s="152"/>
      <c r="AN76" s="152"/>
      <c r="AO76" s="152"/>
    </row>
    <row r="77" spans="1:41" s="113" customFormat="1" ht="12" customHeight="1" x14ac:dyDescent="0.35">
      <c r="A77" s="75" t="s">
        <v>31</v>
      </c>
      <c r="B77" s="29"/>
      <c r="C77" s="29"/>
      <c r="D77" s="29"/>
      <c r="E77" s="29"/>
      <c r="F77" s="29"/>
      <c r="G77" s="29"/>
      <c r="H77" s="29"/>
      <c r="I77" s="29"/>
      <c r="J77" s="29"/>
      <c r="K77" s="23"/>
      <c r="L77" s="23"/>
      <c r="M77" s="23"/>
      <c r="N77" s="60"/>
      <c r="O77" s="23"/>
      <c r="P77" s="23"/>
      <c r="Q77" s="23"/>
      <c r="R77" s="23"/>
      <c r="S77" s="23"/>
      <c r="T77" s="23"/>
      <c r="U77" s="23"/>
      <c r="V77" s="23"/>
      <c r="W77" s="23"/>
      <c r="X77" s="23"/>
      <c r="Y77" s="23"/>
      <c r="Z77" s="23"/>
      <c r="AA77" s="23"/>
      <c r="AB77" s="23"/>
      <c r="AC77" s="23"/>
      <c r="AD77" s="23"/>
      <c r="AE77" s="60"/>
      <c r="AF77" s="152"/>
      <c r="AG77" s="152"/>
      <c r="AH77" s="152"/>
      <c r="AI77" s="152"/>
      <c r="AJ77" s="152"/>
      <c r="AK77" s="152"/>
      <c r="AL77" s="152"/>
      <c r="AM77" s="152"/>
      <c r="AN77" s="152"/>
      <c r="AO77" s="152"/>
    </row>
    <row r="78" spans="1:41" s="113" customFormat="1" ht="12" customHeight="1" x14ac:dyDescent="0.35">
      <c r="A78" s="75" t="s">
        <v>43</v>
      </c>
      <c r="B78" s="29"/>
      <c r="C78" s="29"/>
      <c r="D78" s="29"/>
      <c r="E78" s="29"/>
      <c r="F78" s="29"/>
      <c r="G78" s="29"/>
      <c r="H78" s="29"/>
      <c r="I78" s="29"/>
      <c r="J78" s="29"/>
      <c r="K78" s="23"/>
      <c r="L78" s="23"/>
      <c r="M78" s="23"/>
      <c r="N78" s="60"/>
      <c r="O78" s="23"/>
      <c r="P78" s="23"/>
      <c r="Q78" s="23"/>
      <c r="R78" s="23"/>
      <c r="S78" s="23"/>
      <c r="T78" s="23"/>
      <c r="U78" s="23"/>
      <c r="V78" s="23"/>
      <c r="W78" s="23"/>
      <c r="X78" s="23"/>
      <c r="Y78" s="23"/>
      <c r="Z78" s="23"/>
      <c r="AA78" s="23"/>
      <c r="AB78" s="23"/>
      <c r="AC78" s="23"/>
      <c r="AD78" s="23"/>
      <c r="AE78" s="60"/>
      <c r="AF78" s="152"/>
      <c r="AG78" s="152"/>
      <c r="AH78" s="152"/>
      <c r="AI78" s="152"/>
      <c r="AJ78" s="152"/>
      <c r="AK78" s="152"/>
      <c r="AL78" s="152"/>
      <c r="AM78" s="152"/>
      <c r="AN78" s="152"/>
      <c r="AO78" s="152"/>
    </row>
    <row r="79" spans="1:41" ht="12" customHeight="1" x14ac:dyDescent="0.35">
      <c r="A79" s="241" t="s">
        <v>49</v>
      </c>
      <c r="B79" s="241"/>
      <c r="C79" s="241"/>
      <c r="D79" s="241"/>
      <c r="E79" s="241"/>
      <c r="F79" s="241"/>
      <c r="G79" s="241"/>
      <c r="H79" s="241"/>
      <c r="I79" s="241"/>
      <c r="J79" s="241"/>
      <c r="K79" s="33"/>
      <c r="L79" s="33"/>
      <c r="M79" s="33"/>
      <c r="N79" s="57"/>
      <c r="O79" s="33"/>
      <c r="P79" s="33"/>
      <c r="Q79" s="33"/>
      <c r="R79" s="33"/>
      <c r="S79" s="33"/>
      <c r="T79" s="33"/>
      <c r="U79" s="33"/>
      <c r="V79" s="33"/>
      <c r="W79" s="33"/>
      <c r="X79" s="33"/>
      <c r="Y79" s="58"/>
      <c r="Z79" s="34"/>
      <c r="AA79" s="34"/>
      <c r="AB79" s="34"/>
      <c r="AC79" s="34"/>
      <c r="AD79" s="34"/>
      <c r="AE79" s="34"/>
      <c r="AF79" s="34"/>
      <c r="AG79" s="34"/>
      <c r="AH79" s="34"/>
      <c r="AI79" s="34"/>
      <c r="AJ79" s="34"/>
    </row>
    <row r="80" spans="1:41" s="113" customFormat="1" ht="12" customHeight="1" x14ac:dyDescent="0.35">
      <c r="A80" s="92" t="s">
        <v>59</v>
      </c>
      <c r="B80" s="92"/>
      <c r="C80" s="92"/>
      <c r="D80" s="29"/>
      <c r="E80" s="29"/>
      <c r="F80" s="29"/>
      <c r="G80" s="29"/>
      <c r="H80" s="29"/>
      <c r="I80" s="29"/>
      <c r="J80" s="29"/>
      <c r="K80" s="23"/>
      <c r="L80" s="23"/>
      <c r="M80" s="23"/>
      <c r="N80" s="60"/>
      <c r="O80" s="23"/>
      <c r="P80" s="23"/>
      <c r="Q80" s="23"/>
      <c r="R80" s="23"/>
      <c r="S80" s="23"/>
      <c r="T80" s="23"/>
      <c r="U80" s="23"/>
      <c r="V80" s="23"/>
      <c r="W80" s="23"/>
      <c r="X80" s="23"/>
      <c r="Y80" s="23"/>
      <c r="Z80" s="23"/>
      <c r="AA80" s="23"/>
      <c r="AB80" s="23"/>
      <c r="AC80" s="23"/>
      <c r="AD80" s="23"/>
      <c r="AE80" s="60"/>
      <c r="AF80" s="152"/>
      <c r="AG80" s="152"/>
      <c r="AH80" s="152"/>
      <c r="AI80" s="152"/>
      <c r="AJ80" s="152"/>
      <c r="AK80" s="152"/>
      <c r="AL80" s="152"/>
      <c r="AM80" s="152"/>
      <c r="AN80" s="152"/>
      <c r="AO80" s="152"/>
    </row>
    <row r="81" spans="1:41" s="113" customFormat="1" ht="12" customHeight="1" x14ac:dyDescent="0.35">
      <c r="A81" s="278" t="s">
        <v>268</v>
      </c>
      <c r="B81" s="92"/>
      <c r="C81" s="92"/>
      <c r="D81" s="29"/>
      <c r="E81" s="29"/>
      <c r="F81" s="29"/>
      <c r="G81" s="29"/>
      <c r="H81" s="29"/>
      <c r="I81" s="29"/>
      <c r="J81" s="29"/>
      <c r="K81" s="23"/>
      <c r="L81" s="23"/>
      <c r="M81" s="23"/>
      <c r="N81" s="60"/>
      <c r="O81" s="23"/>
      <c r="P81" s="23"/>
      <c r="Q81" s="23"/>
      <c r="R81" s="23"/>
      <c r="S81" s="23"/>
      <c r="T81" s="23"/>
      <c r="U81" s="23"/>
      <c r="V81" s="23"/>
      <c r="W81" s="23"/>
      <c r="X81" s="23"/>
      <c r="Y81" s="23"/>
      <c r="Z81" s="23"/>
      <c r="AA81" s="23"/>
      <c r="AB81" s="60"/>
      <c r="AC81" s="152"/>
      <c r="AD81" s="152"/>
      <c r="AE81" s="152"/>
      <c r="AF81" s="152"/>
      <c r="AG81" s="152"/>
      <c r="AH81" s="152"/>
      <c r="AI81" s="152"/>
      <c r="AJ81" s="152"/>
      <c r="AK81" s="152"/>
      <c r="AL81" s="152"/>
      <c r="AM81" s="152"/>
      <c r="AN81" s="152"/>
      <c r="AO81" s="152"/>
    </row>
    <row r="82" spans="1:41" s="113" customFormat="1" ht="12" customHeight="1" x14ac:dyDescent="0.35">
      <c r="A82" s="92" t="s">
        <v>45</v>
      </c>
      <c r="B82" s="92"/>
      <c r="C82" s="92"/>
      <c r="D82" s="29"/>
      <c r="E82" s="29"/>
      <c r="F82" s="29"/>
      <c r="G82" s="29"/>
      <c r="H82" s="29"/>
      <c r="I82" s="29"/>
      <c r="J82" s="29"/>
      <c r="K82" s="23"/>
      <c r="L82" s="23"/>
      <c r="M82" s="23"/>
      <c r="N82" s="59"/>
      <c r="O82" s="23"/>
      <c r="P82" s="23"/>
      <c r="Q82" s="23"/>
      <c r="R82" s="23"/>
      <c r="S82" s="23"/>
      <c r="T82" s="23"/>
      <c r="U82" s="23"/>
      <c r="V82" s="23"/>
      <c r="W82" s="23"/>
      <c r="X82" s="23"/>
      <c r="Y82" s="23"/>
      <c r="Z82" s="23"/>
      <c r="AA82" s="23"/>
      <c r="AB82" s="23"/>
      <c r="AC82" s="23"/>
      <c r="AD82" s="23"/>
      <c r="AE82" s="60"/>
      <c r="AF82" s="24"/>
      <c r="AG82" s="24"/>
      <c r="AH82" s="24"/>
      <c r="AI82" s="24"/>
      <c r="AJ82" s="24"/>
      <c r="AK82" s="24"/>
      <c r="AL82" s="24"/>
      <c r="AM82" s="24"/>
      <c r="AN82" s="24"/>
      <c r="AO82" s="24"/>
    </row>
    <row r="83" spans="1:41" s="113" customFormat="1" ht="12" customHeight="1" x14ac:dyDescent="0.35">
      <c r="A83" s="75" t="s">
        <v>269</v>
      </c>
      <c r="B83" s="92"/>
      <c r="C83" s="92"/>
      <c r="D83" s="29"/>
      <c r="E83" s="29"/>
      <c r="F83" s="29"/>
      <c r="G83" s="29"/>
      <c r="H83" s="29"/>
      <c r="I83" s="29"/>
      <c r="J83" s="29"/>
      <c r="K83" s="23"/>
      <c r="L83" s="23"/>
      <c r="M83" s="23"/>
      <c r="N83" s="59"/>
      <c r="O83" s="23"/>
      <c r="P83" s="23"/>
      <c r="Q83" s="23"/>
      <c r="R83" s="23"/>
      <c r="S83" s="23"/>
      <c r="T83" s="23"/>
      <c r="U83" s="23"/>
      <c r="V83" s="23"/>
      <c r="W83" s="23"/>
      <c r="X83" s="23"/>
      <c r="Y83" s="23"/>
      <c r="Z83" s="23"/>
      <c r="AA83" s="23"/>
      <c r="AB83" s="23"/>
      <c r="AC83" s="23"/>
      <c r="AD83" s="23"/>
      <c r="AE83" s="60"/>
      <c r="AF83" s="24"/>
      <c r="AG83" s="24"/>
      <c r="AH83" s="24"/>
      <c r="AI83" s="24"/>
      <c r="AJ83" s="24"/>
      <c r="AK83" s="24"/>
      <c r="AL83" s="24"/>
      <c r="AM83" s="24"/>
      <c r="AN83" s="24"/>
      <c r="AO83" s="24"/>
    </row>
    <row r="84" spans="1:41" s="113" customFormat="1" ht="12" customHeight="1" x14ac:dyDescent="0.35">
      <c r="A84" s="56" t="s">
        <v>32</v>
      </c>
      <c r="B84" s="56"/>
      <c r="C84" s="56"/>
      <c r="K84" s="23"/>
      <c r="L84" s="23"/>
      <c r="M84" s="23"/>
      <c r="N84" s="59"/>
      <c r="O84" s="23"/>
      <c r="P84" s="23"/>
      <c r="Q84" s="23"/>
      <c r="R84" s="23"/>
      <c r="S84" s="23"/>
      <c r="T84" s="23"/>
      <c r="U84" s="23"/>
      <c r="V84" s="23"/>
      <c r="W84" s="23"/>
      <c r="X84" s="23"/>
      <c r="Y84" s="23"/>
      <c r="Z84" s="23"/>
      <c r="AA84" s="23"/>
      <c r="AB84" s="23"/>
      <c r="AC84" s="23"/>
      <c r="AD84" s="23"/>
      <c r="AE84" s="60"/>
      <c r="AF84" s="24"/>
      <c r="AG84" s="24"/>
      <c r="AH84" s="24"/>
      <c r="AI84" s="24"/>
      <c r="AJ84" s="24"/>
      <c r="AK84" s="24"/>
      <c r="AL84" s="24"/>
      <c r="AM84" s="24"/>
      <c r="AN84" s="24"/>
      <c r="AO84" s="24"/>
    </row>
    <row r="85" spans="1:41" s="113" customFormat="1" ht="30" customHeight="1" x14ac:dyDescent="0.35">
      <c r="A85" s="61" t="s">
        <v>270</v>
      </c>
      <c r="B85" s="61"/>
      <c r="C85" s="61"/>
      <c r="D85" s="154"/>
      <c r="E85" s="154"/>
      <c r="F85" s="154"/>
      <c r="G85" s="154"/>
      <c r="H85" s="154"/>
      <c r="I85" s="154"/>
      <c r="J85" s="154"/>
      <c r="K85" s="23"/>
      <c r="L85" s="23"/>
      <c r="M85" s="23"/>
      <c r="N85" s="59"/>
      <c r="O85" s="23"/>
      <c r="P85" s="23"/>
      <c r="Q85" s="23"/>
      <c r="R85" s="23"/>
      <c r="S85" s="23"/>
      <c r="T85" s="23"/>
      <c r="U85" s="23"/>
      <c r="V85" s="23"/>
      <c r="W85" s="23"/>
      <c r="X85" s="23"/>
      <c r="Y85" s="23"/>
      <c r="Z85" s="23"/>
      <c r="AA85" s="23"/>
      <c r="AB85" s="23"/>
      <c r="AC85" s="23"/>
      <c r="AD85" s="23"/>
      <c r="AE85" s="60"/>
      <c r="AF85" s="24"/>
      <c r="AG85" s="24"/>
      <c r="AH85" s="24"/>
      <c r="AI85" s="24"/>
      <c r="AJ85" s="24"/>
      <c r="AK85" s="24"/>
      <c r="AL85" s="24"/>
      <c r="AM85" s="24"/>
      <c r="AN85" s="24"/>
      <c r="AO85" s="24"/>
    </row>
    <row r="86" spans="1:41" s="165" customFormat="1" ht="20.25" customHeight="1" x14ac:dyDescent="0.35">
      <c r="A86" s="180" t="s">
        <v>151</v>
      </c>
      <c r="AO86" s="166"/>
    </row>
    <row r="87" spans="1:41" s="105" customFormat="1" ht="15" customHeight="1" x14ac:dyDescent="0.35">
      <c r="A87" s="137"/>
      <c r="B87" s="282" t="s">
        <v>145</v>
      </c>
      <c r="C87" s="283"/>
      <c r="D87" s="283"/>
      <c r="E87" s="283"/>
      <c r="F87" s="283"/>
      <c r="G87" s="283"/>
      <c r="H87" s="283"/>
      <c r="I87" s="283"/>
      <c r="J87" s="283"/>
      <c r="K87" s="283"/>
      <c r="L87" s="283"/>
      <c r="M87" s="283"/>
      <c r="N87" s="284"/>
      <c r="O87" s="279" t="s">
        <v>55</v>
      </c>
      <c r="P87" s="280"/>
      <c r="Q87" s="280"/>
      <c r="R87" s="280"/>
      <c r="S87" s="280"/>
      <c r="T87" s="280"/>
      <c r="U87" s="280"/>
      <c r="V87" s="280"/>
      <c r="W87" s="280"/>
      <c r="X87" s="280"/>
      <c r="Y87" s="280"/>
      <c r="Z87" s="280"/>
      <c r="AA87" s="280"/>
      <c r="AB87" s="281"/>
      <c r="AC87" s="281" t="s">
        <v>57</v>
      </c>
      <c r="AD87" s="281"/>
      <c r="AE87" s="281"/>
      <c r="AF87" s="281"/>
      <c r="AG87" s="281"/>
      <c r="AH87" s="281"/>
      <c r="AI87" s="281"/>
      <c r="AJ87" s="281"/>
      <c r="AK87" s="281"/>
      <c r="AL87" s="281"/>
      <c r="AM87" s="280"/>
      <c r="AN87" s="280"/>
      <c r="AO87" s="280"/>
    </row>
    <row r="88" spans="1:41" s="105" customFormat="1" ht="44.15" customHeight="1" x14ac:dyDescent="0.35">
      <c r="A88" s="106" t="s">
        <v>35</v>
      </c>
      <c r="B88" s="107" t="s">
        <v>156</v>
      </c>
      <c r="C88" s="107" t="s">
        <v>157</v>
      </c>
      <c r="D88" s="107" t="s">
        <v>158</v>
      </c>
      <c r="E88" s="107" t="s">
        <v>159</v>
      </c>
      <c r="F88" s="107" t="s">
        <v>160</v>
      </c>
      <c r="G88" s="107" t="s">
        <v>161</v>
      </c>
      <c r="H88" s="107" t="s">
        <v>162</v>
      </c>
      <c r="I88" s="107" t="s">
        <v>163</v>
      </c>
      <c r="J88" s="107" t="s">
        <v>164</v>
      </c>
      <c r="K88" s="107" t="s">
        <v>165</v>
      </c>
      <c r="L88" s="107" t="s">
        <v>166</v>
      </c>
      <c r="M88" s="107" t="s">
        <v>167</v>
      </c>
      <c r="N88" s="107" t="s">
        <v>168</v>
      </c>
      <c r="O88" s="107" t="s">
        <v>56</v>
      </c>
      <c r="P88" s="107" t="s">
        <v>170</v>
      </c>
      <c r="Q88" s="107" t="s">
        <v>171</v>
      </c>
      <c r="R88" s="107" t="s">
        <v>172</v>
      </c>
      <c r="S88" s="107" t="s">
        <v>173</v>
      </c>
      <c r="T88" s="107" t="s">
        <v>174</v>
      </c>
      <c r="U88" s="107" t="s">
        <v>175</v>
      </c>
      <c r="V88" s="107" t="s">
        <v>176</v>
      </c>
      <c r="W88" s="107" t="s">
        <v>177</v>
      </c>
      <c r="X88" s="107" t="s">
        <v>178</v>
      </c>
      <c r="Y88" s="107" t="s">
        <v>179</v>
      </c>
      <c r="Z88" s="107" t="s">
        <v>180</v>
      </c>
      <c r="AA88" s="107" t="s">
        <v>181</v>
      </c>
      <c r="AB88" s="107" t="s">
        <v>182</v>
      </c>
      <c r="AC88" s="107" t="s">
        <v>60</v>
      </c>
      <c r="AD88" s="107" t="s">
        <v>61</v>
      </c>
      <c r="AE88" s="107" t="s">
        <v>62</v>
      </c>
      <c r="AF88" s="107" t="s">
        <v>63</v>
      </c>
      <c r="AG88" s="107" t="s">
        <v>64</v>
      </c>
      <c r="AH88" s="107" t="s">
        <v>65</v>
      </c>
      <c r="AI88" s="107" t="s">
        <v>66</v>
      </c>
      <c r="AJ88" s="107" t="s">
        <v>67</v>
      </c>
      <c r="AK88" s="107" t="s">
        <v>68</v>
      </c>
      <c r="AL88" s="107" t="s">
        <v>69</v>
      </c>
      <c r="AM88" s="107" t="s">
        <v>70</v>
      </c>
      <c r="AN88" s="107" t="s">
        <v>71</v>
      </c>
      <c r="AO88" s="131" t="s">
        <v>72</v>
      </c>
    </row>
    <row r="89" spans="1:41" s="165" customFormat="1" ht="15" customHeight="1" x14ac:dyDescent="0.35">
      <c r="A89" s="74" t="s">
        <v>23</v>
      </c>
      <c r="B89" s="139">
        <v>225023</v>
      </c>
      <c r="C89" s="139">
        <v>188942</v>
      </c>
      <c r="D89" s="167">
        <v>208195</v>
      </c>
      <c r="E89" s="167">
        <v>202003</v>
      </c>
      <c r="F89" s="167">
        <v>214371</v>
      </c>
      <c r="G89" s="167">
        <v>188837</v>
      </c>
      <c r="H89" s="167">
        <v>196489</v>
      </c>
      <c r="I89" s="167">
        <v>180900</v>
      </c>
      <c r="J89" s="167">
        <v>190435</v>
      </c>
      <c r="K89" s="167">
        <v>215819</v>
      </c>
      <c r="L89" s="167">
        <v>197915</v>
      </c>
      <c r="M89" s="167">
        <v>176568</v>
      </c>
      <c r="N89" s="167">
        <f>SUM(B89:M89)/12</f>
        <v>198791.41666666666</v>
      </c>
      <c r="O89" s="167">
        <v>196474</v>
      </c>
      <c r="P89" s="168">
        <v>157417</v>
      </c>
      <c r="Q89" s="168">
        <v>159507</v>
      </c>
      <c r="R89" s="168">
        <v>180540</v>
      </c>
      <c r="S89" s="168">
        <v>185961</v>
      </c>
      <c r="T89" s="168">
        <v>177121</v>
      </c>
      <c r="U89" s="168">
        <v>197944</v>
      </c>
      <c r="V89" s="168">
        <v>206327</v>
      </c>
      <c r="W89" s="168">
        <v>201470</v>
      </c>
      <c r="X89" s="168">
        <v>184622</v>
      </c>
      <c r="Y89" s="168">
        <v>199169</v>
      </c>
      <c r="Z89" s="168">
        <v>185055</v>
      </c>
      <c r="AA89" s="168">
        <v>224672</v>
      </c>
      <c r="AB89" s="169">
        <f>SUM(O89:AA89)/13</f>
        <v>188944.53846153847</v>
      </c>
      <c r="AC89" s="124">
        <f t="shared" ref="AC89:AL89" si="13">(O89-D89)/D89</f>
        <v>-5.6298181992843248E-2</v>
      </c>
      <c r="AD89" s="124">
        <f t="shared" si="13"/>
        <v>-0.22071949426493667</v>
      </c>
      <c r="AE89" s="124">
        <f t="shared" si="13"/>
        <v>-0.25593013980435786</v>
      </c>
      <c r="AF89" s="124">
        <f t="shared" si="13"/>
        <v>-4.3937363969984697E-2</v>
      </c>
      <c r="AG89" s="124">
        <f t="shared" si="13"/>
        <v>-5.3580607565817936E-2</v>
      </c>
      <c r="AH89" s="124">
        <f t="shared" si="13"/>
        <v>-2.0889994472084023E-2</v>
      </c>
      <c r="AI89" s="124">
        <f t="shared" si="13"/>
        <v>3.9430776905505817E-2</v>
      </c>
      <c r="AJ89" s="124">
        <f t="shared" si="13"/>
        <v>-4.3981299144190272E-2</v>
      </c>
      <c r="AK89" s="124">
        <f t="shared" si="13"/>
        <v>1.7962256524265467E-2</v>
      </c>
      <c r="AL89" s="124">
        <f t="shared" si="13"/>
        <v>4.5614154320148613E-2</v>
      </c>
      <c r="AM89" s="124">
        <f>(Y89-B89)/B89</f>
        <v>-0.11489492185243286</v>
      </c>
      <c r="AN89" s="124">
        <f>(Z89-C89)/C89</f>
        <v>-2.0572450805008944E-2</v>
      </c>
      <c r="AO89" s="125">
        <f>(AA89-D89)/D89</f>
        <v>7.9142150387857532E-2</v>
      </c>
    </row>
    <row r="90" spans="1:41" s="165" customFormat="1" ht="15" customHeight="1" x14ac:dyDescent="0.35">
      <c r="A90" s="74" t="s">
        <v>24</v>
      </c>
      <c r="B90" s="142" t="s">
        <v>46</v>
      </c>
      <c r="C90" s="142" t="s">
        <v>46</v>
      </c>
      <c r="D90" s="116" t="s">
        <v>46</v>
      </c>
      <c r="E90" s="116" t="s">
        <v>46</v>
      </c>
      <c r="F90" s="116" t="s">
        <v>46</v>
      </c>
      <c r="G90" s="116" t="s">
        <v>46</v>
      </c>
      <c r="H90" s="116" t="s">
        <v>46</v>
      </c>
      <c r="I90" s="116" t="s">
        <v>46</v>
      </c>
      <c r="J90" s="116" t="s">
        <v>46</v>
      </c>
      <c r="K90" s="116" t="s">
        <v>46</v>
      </c>
      <c r="L90" s="116" t="s">
        <v>46</v>
      </c>
      <c r="M90" s="116" t="s">
        <v>46</v>
      </c>
      <c r="N90" s="116" t="s">
        <v>46</v>
      </c>
      <c r="O90" s="116" t="s">
        <v>46</v>
      </c>
      <c r="P90" s="140" t="s">
        <v>46</v>
      </c>
      <c r="Q90" s="140" t="s">
        <v>46</v>
      </c>
      <c r="R90" s="140" t="s">
        <v>46</v>
      </c>
      <c r="S90" s="140" t="s">
        <v>46</v>
      </c>
      <c r="T90" s="140" t="s">
        <v>46</v>
      </c>
      <c r="U90" s="140" t="s">
        <v>46</v>
      </c>
      <c r="V90" s="140" t="s">
        <v>46</v>
      </c>
      <c r="W90" s="140" t="s">
        <v>46</v>
      </c>
      <c r="X90" s="140" t="s">
        <v>46</v>
      </c>
      <c r="Y90" s="140" t="s">
        <v>46</v>
      </c>
      <c r="Z90" s="140" t="s">
        <v>46</v>
      </c>
      <c r="AA90" s="140" t="s">
        <v>46</v>
      </c>
      <c r="AB90" s="115" t="s">
        <v>46</v>
      </c>
      <c r="AC90" s="124" t="s">
        <v>46</v>
      </c>
      <c r="AD90" s="124" t="s">
        <v>46</v>
      </c>
      <c r="AE90" s="124" t="s">
        <v>46</v>
      </c>
      <c r="AF90" s="124" t="s">
        <v>46</v>
      </c>
      <c r="AG90" s="124" t="s">
        <v>46</v>
      </c>
      <c r="AH90" s="124" t="s">
        <v>46</v>
      </c>
      <c r="AI90" s="124" t="s">
        <v>46</v>
      </c>
      <c r="AJ90" s="124" t="s">
        <v>46</v>
      </c>
      <c r="AK90" s="124" t="s">
        <v>46</v>
      </c>
      <c r="AL90" s="124" t="s">
        <v>46</v>
      </c>
      <c r="AM90" s="124" t="s">
        <v>46</v>
      </c>
      <c r="AN90" s="124" t="s">
        <v>46</v>
      </c>
      <c r="AO90" s="125" t="s">
        <v>46</v>
      </c>
    </row>
    <row r="91" spans="1:41" s="165" customFormat="1" ht="15" customHeight="1" x14ac:dyDescent="0.35">
      <c r="A91" s="74" t="s">
        <v>25</v>
      </c>
      <c r="B91" s="139">
        <v>2632</v>
      </c>
      <c r="C91" s="139">
        <v>2155</v>
      </c>
      <c r="D91" s="167">
        <v>2294</v>
      </c>
      <c r="E91" s="167">
        <v>2314</v>
      </c>
      <c r="F91" s="167">
        <v>2408</v>
      </c>
      <c r="G91" s="167">
        <v>2075</v>
      </c>
      <c r="H91" s="167">
        <v>2094</v>
      </c>
      <c r="I91" s="167">
        <v>1825</v>
      </c>
      <c r="J91" s="167">
        <v>2005</v>
      </c>
      <c r="K91" s="167">
        <v>2211</v>
      </c>
      <c r="L91" s="167">
        <v>2014</v>
      </c>
      <c r="M91" s="167">
        <v>1585</v>
      </c>
      <c r="N91" s="167">
        <f>SUM(B91:M91)/12</f>
        <v>2134.3333333333335</v>
      </c>
      <c r="O91" s="167">
        <v>1619</v>
      </c>
      <c r="P91" s="167">
        <v>1341</v>
      </c>
      <c r="Q91" s="167">
        <v>1335</v>
      </c>
      <c r="R91" s="167">
        <v>1545</v>
      </c>
      <c r="S91" s="167">
        <v>1591</v>
      </c>
      <c r="T91" s="167">
        <v>1463</v>
      </c>
      <c r="U91" s="167">
        <v>1708</v>
      </c>
      <c r="V91" s="167">
        <v>1788</v>
      </c>
      <c r="W91" s="167">
        <v>1689</v>
      </c>
      <c r="X91" s="167">
        <v>1582</v>
      </c>
      <c r="Y91" s="167">
        <v>1800</v>
      </c>
      <c r="Z91" s="167">
        <v>1828</v>
      </c>
      <c r="AA91" s="167">
        <v>2127</v>
      </c>
      <c r="AB91" s="169">
        <f>SUM(O91:AA91)/13</f>
        <v>1647.3846153846155</v>
      </c>
      <c r="AC91" s="124">
        <f t="shared" ref="AC91:AL91" si="14">(O91-D91)/D91</f>
        <v>-0.29424585876198778</v>
      </c>
      <c r="AD91" s="124">
        <f t="shared" si="14"/>
        <v>-0.42048401037165084</v>
      </c>
      <c r="AE91" s="124">
        <f t="shared" si="14"/>
        <v>-0.44559800664451826</v>
      </c>
      <c r="AF91" s="124">
        <f t="shared" si="14"/>
        <v>-0.25542168674698795</v>
      </c>
      <c r="AG91" s="124">
        <f t="shared" si="14"/>
        <v>-0.24021012416427889</v>
      </c>
      <c r="AH91" s="124">
        <f t="shared" si="14"/>
        <v>-0.19835616438356166</v>
      </c>
      <c r="AI91" s="124">
        <f t="shared" si="14"/>
        <v>-0.14812967581047382</v>
      </c>
      <c r="AJ91" s="124">
        <f t="shared" si="14"/>
        <v>-0.19131614654002713</v>
      </c>
      <c r="AK91" s="124">
        <f t="shared" si="14"/>
        <v>-0.16137040714995035</v>
      </c>
      <c r="AL91" s="198">
        <f t="shared" si="14"/>
        <v>-1.8927444794952682E-3</v>
      </c>
      <c r="AM91" s="124">
        <f>(Y91-B91)/B91</f>
        <v>-0.3161094224924012</v>
      </c>
      <c r="AN91" s="124">
        <f>(Z91-C91)/C91</f>
        <v>-0.15174013921113688</v>
      </c>
      <c r="AO91" s="125">
        <f>(AA91-D91)/D91</f>
        <v>-7.2798605056669574E-2</v>
      </c>
    </row>
    <row r="92" spans="1:41" s="165" customFormat="1" ht="15" customHeight="1" x14ac:dyDescent="0.35">
      <c r="A92" s="74" t="s">
        <v>26</v>
      </c>
      <c r="B92" s="142" t="s">
        <v>46</v>
      </c>
      <c r="C92" s="142" t="s">
        <v>46</v>
      </c>
      <c r="D92" s="116" t="s">
        <v>46</v>
      </c>
      <c r="E92" s="116" t="s">
        <v>46</v>
      </c>
      <c r="F92" s="116" t="s">
        <v>46</v>
      </c>
      <c r="G92" s="116" t="s">
        <v>46</v>
      </c>
      <c r="H92" s="116" t="s">
        <v>46</v>
      </c>
      <c r="I92" s="116" t="s">
        <v>46</v>
      </c>
      <c r="J92" s="116" t="s">
        <v>46</v>
      </c>
      <c r="K92" s="116" t="s">
        <v>46</v>
      </c>
      <c r="L92" s="116" t="s">
        <v>46</v>
      </c>
      <c r="M92" s="116" t="s">
        <v>46</v>
      </c>
      <c r="N92" s="116" t="s">
        <v>46</v>
      </c>
      <c r="O92" s="172" t="s">
        <v>46</v>
      </c>
      <c r="P92" s="140" t="s">
        <v>46</v>
      </c>
      <c r="Q92" s="140" t="s">
        <v>46</v>
      </c>
      <c r="R92" s="140" t="s">
        <v>46</v>
      </c>
      <c r="S92" s="140" t="s">
        <v>46</v>
      </c>
      <c r="T92" s="140" t="s">
        <v>46</v>
      </c>
      <c r="U92" s="140" t="s">
        <v>46</v>
      </c>
      <c r="V92" s="140" t="s">
        <v>46</v>
      </c>
      <c r="W92" s="140" t="s">
        <v>46</v>
      </c>
      <c r="X92" s="140" t="s">
        <v>46</v>
      </c>
      <c r="Y92" s="140" t="s">
        <v>46</v>
      </c>
      <c r="Z92" s="140" t="s">
        <v>46</v>
      </c>
      <c r="AA92" s="140" t="s">
        <v>46</v>
      </c>
      <c r="AB92" s="115" t="s">
        <v>46</v>
      </c>
      <c r="AC92" s="124" t="s">
        <v>46</v>
      </c>
      <c r="AD92" s="124" t="s">
        <v>46</v>
      </c>
      <c r="AE92" s="124" t="s">
        <v>46</v>
      </c>
      <c r="AF92" s="124" t="s">
        <v>46</v>
      </c>
      <c r="AG92" s="124" t="s">
        <v>46</v>
      </c>
      <c r="AH92" s="124" t="s">
        <v>46</v>
      </c>
      <c r="AI92" s="124" t="s">
        <v>46</v>
      </c>
      <c r="AJ92" s="124" t="s">
        <v>46</v>
      </c>
      <c r="AK92" s="124" t="s">
        <v>46</v>
      </c>
      <c r="AL92" s="124" t="s">
        <v>46</v>
      </c>
      <c r="AM92" s="124" t="s">
        <v>46</v>
      </c>
      <c r="AN92" s="124" t="s">
        <v>46</v>
      </c>
      <c r="AO92" s="125" t="s">
        <v>46</v>
      </c>
    </row>
    <row r="93" spans="1:41" s="165" customFormat="1" ht="15" customHeight="1" x14ac:dyDescent="0.35">
      <c r="A93" s="181" t="s">
        <v>28</v>
      </c>
      <c r="B93" s="174">
        <v>36796</v>
      </c>
      <c r="C93" s="174">
        <v>24991</v>
      </c>
      <c r="D93" s="229">
        <v>25693</v>
      </c>
      <c r="E93" s="229">
        <v>26955</v>
      </c>
      <c r="F93" s="229">
        <v>30474</v>
      </c>
      <c r="G93" s="229">
        <v>27263</v>
      </c>
      <c r="H93" s="229">
        <v>26950</v>
      </c>
      <c r="I93" s="229">
        <v>24756</v>
      </c>
      <c r="J93" s="229">
        <v>25968</v>
      </c>
      <c r="K93" s="229">
        <v>124951</v>
      </c>
      <c r="L93" s="229">
        <v>110123</v>
      </c>
      <c r="M93" s="229">
        <v>40666</v>
      </c>
      <c r="N93" s="229">
        <f>SUM(B93:M93)/12</f>
        <v>43798.833333333336</v>
      </c>
      <c r="O93" s="229">
        <v>19134</v>
      </c>
      <c r="P93" s="229">
        <v>10428</v>
      </c>
      <c r="Q93" s="229">
        <v>11436</v>
      </c>
      <c r="R93" s="229">
        <v>15000</v>
      </c>
      <c r="S93" s="229">
        <v>18377</v>
      </c>
      <c r="T93" s="229">
        <v>19662</v>
      </c>
      <c r="U93" s="229">
        <v>22571</v>
      </c>
      <c r="V93" s="229">
        <v>134229</v>
      </c>
      <c r="W93" s="229">
        <v>83329</v>
      </c>
      <c r="X93" s="229">
        <v>31967</v>
      </c>
      <c r="Y93" s="229">
        <v>24595</v>
      </c>
      <c r="Z93" s="229">
        <v>20831</v>
      </c>
      <c r="AA93" s="229">
        <v>24131</v>
      </c>
      <c r="AB93" s="230">
        <f>SUM(O93:AA93)/13</f>
        <v>33514.615384615383</v>
      </c>
      <c r="AC93" s="175">
        <f t="shared" ref="AC93:AL93" si="15">(O93-D93)/D93</f>
        <v>-0.25528354026388511</v>
      </c>
      <c r="AD93" s="175">
        <f t="shared" si="15"/>
        <v>-0.61313299944351696</v>
      </c>
      <c r="AE93" s="175">
        <f t="shared" si="15"/>
        <v>-0.62472927741681439</v>
      </c>
      <c r="AF93" s="175">
        <f t="shared" si="15"/>
        <v>-0.44980376334225874</v>
      </c>
      <c r="AG93" s="175">
        <f t="shared" si="15"/>
        <v>-0.31810760667903526</v>
      </c>
      <c r="AH93" s="175">
        <f t="shared" si="15"/>
        <v>-0.20576829859428017</v>
      </c>
      <c r="AI93" s="175">
        <f t="shared" si="15"/>
        <v>-0.13081484904497845</v>
      </c>
      <c r="AJ93" s="175">
        <f t="shared" si="15"/>
        <v>7.4253107218029468E-2</v>
      </c>
      <c r="AK93" s="175">
        <f t="shared" si="15"/>
        <v>-0.24330975363911264</v>
      </c>
      <c r="AL93" s="175">
        <f t="shared" si="15"/>
        <v>-0.21391334284168592</v>
      </c>
      <c r="AM93" s="175">
        <f>(Y93-B93)/B93</f>
        <v>-0.33158495488640072</v>
      </c>
      <c r="AN93" s="175">
        <f>(Z93-C93)/C93</f>
        <v>-0.16645992557320635</v>
      </c>
      <c r="AO93" s="189">
        <f>(AA93-D93)/D93</f>
        <v>-6.0794769003230449E-2</v>
      </c>
    </row>
    <row r="94" spans="1:41" s="113" customFormat="1" ht="17.25" customHeight="1" x14ac:dyDescent="0.35">
      <c r="A94" s="56" t="s">
        <v>29</v>
      </c>
      <c r="B94" s="56"/>
      <c r="C94" s="56"/>
      <c r="D94" s="23"/>
      <c r="E94" s="23"/>
      <c r="F94" s="23"/>
      <c r="G94" s="23"/>
      <c r="H94" s="23"/>
      <c r="I94" s="23"/>
      <c r="J94" s="23"/>
      <c r="AO94" s="153"/>
    </row>
    <row r="95" spans="1:41" s="113" customFormat="1" ht="12" customHeight="1" x14ac:dyDescent="0.35">
      <c r="A95" s="75" t="s">
        <v>125</v>
      </c>
      <c r="B95" s="29"/>
      <c r="C95" s="29"/>
      <c r="D95" s="29"/>
      <c r="E95" s="29"/>
      <c r="F95" s="29"/>
      <c r="G95" s="29"/>
      <c r="H95" s="29"/>
      <c r="I95" s="29"/>
      <c r="J95" s="29"/>
      <c r="K95" s="23"/>
      <c r="L95" s="23"/>
      <c r="M95" s="23"/>
      <c r="N95" s="60"/>
      <c r="O95" s="23"/>
      <c r="P95" s="23"/>
      <c r="Q95" s="23"/>
      <c r="R95" s="23"/>
      <c r="S95" s="23"/>
      <c r="T95" s="23"/>
      <c r="U95" s="23"/>
      <c r="V95" s="23"/>
      <c r="W95" s="23"/>
      <c r="X95" s="23"/>
      <c r="Y95" s="23"/>
      <c r="Z95" s="23"/>
      <c r="AA95" s="23"/>
      <c r="AB95" s="23"/>
      <c r="AC95" s="23"/>
      <c r="AD95" s="23"/>
      <c r="AE95" s="60"/>
      <c r="AF95" s="152"/>
      <c r="AG95" s="152"/>
      <c r="AH95" s="152"/>
      <c r="AI95" s="152"/>
      <c r="AJ95" s="152"/>
      <c r="AK95" s="152"/>
      <c r="AL95" s="152"/>
      <c r="AM95" s="152"/>
      <c r="AN95" s="152"/>
      <c r="AO95" s="152"/>
    </row>
    <row r="96" spans="1:41" s="113" customFormat="1" ht="12" customHeight="1" x14ac:dyDescent="0.35">
      <c r="A96" s="75" t="s">
        <v>30</v>
      </c>
      <c r="B96" s="29"/>
      <c r="C96" s="29"/>
      <c r="D96" s="29"/>
      <c r="E96" s="29"/>
      <c r="F96" s="29"/>
      <c r="G96" s="29"/>
      <c r="H96" s="29"/>
      <c r="I96" s="29"/>
      <c r="J96" s="29"/>
      <c r="K96" s="23"/>
      <c r="L96" s="23"/>
      <c r="M96" s="23"/>
      <c r="N96" s="60"/>
      <c r="O96" s="23"/>
      <c r="P96" s="23"/>
      <c r="Q96" s="23"/>
      <c r="R96" s="23"/>
      <c r="S96" s="23"/>
      <c r="T96" s="23"/>
      <c r="U96" s="23"/>
      <c r="V96" s="23"/>
      <c r="W96" s="23"/>
      <c r="X96" s="23"/>
      <c r="Y96" s="23"/>
      <c r="Z96" s="23"/>
      <c r="AA96" s="23"/>
      <c r="AB96" s="23"/>
      <c r="AC96" s="23"/>
      <c r="AD96" s="23"/>
      <c r="AE96" s="60"/>
      <c r="AF96" s="152"/>
      <c r="AG96" s="152"/>
      <c r="AH96" s="152"/>
      <c r="AI96" s="152"/>
      <c r="AJ96" s="152"/>
      <c r="AK96" s="152"/>
      <c r="AL96" s="152"/>
      <c r="AM96" s="152"/>
      <c r="AN96" s="152"/>
      <c r="AO96" s="152"/>
    </row>
    <row r="97" spans="1:42" s="113" customFormat="1" ht="12" customHeight="1" x14ac:dyDescent="0.35">
      <c r="A97" s="75" t="s">
        <v>31</v>
      </c>
      <c r="B97" s="29"/>
      <c r="C97" s="29"/>
      <c r="D97" s="29"/>
      <c r="E97" s="29"/>
      <c r="F97" s="29"/>
      <c r="G97" s="29"/>
      <c r="H97" s="29"/>
      <c r="I97" s="29"/>
      <c r="J97" s="29"/>
      <c r="K97" s="23"/>
      <c r="L97" s="23"/>
      <c r="M97" s="23"/>
      <c r="N97" s="60"/>
      <c r="O97" s="23"/>
      <c r="P97" s="23"/>
      <c r="Q97" s="23"/>
      <c r="R97" s="23"/>
      <c r="S97" s="23"/>
      <c r="T97" s="23"/>
      <c r="U97" s="23"/>
      <c r="V97" s="23"/>
      <c r="W97" s="23"/>
      <c r="X97" s="23"/>
      <c r="Y97" s="23"/>
      <c r="Z97" s="23"/>
      <c r="AA97" s="23"/>
      <c r="AB97" s="23"/>
      <c r="AC97" s="23"/>
      <c r="AD97" s="23"/>
      <c r="AE97" s="60"/>
      <c r="AF97" s="152"/>
      <c r="AG97" s="152"/>
      <c r="AH97" s="152"/>
      <c r="AI97" s="152"/>
      <c r="AJ97" s="152"/>
      <c r="AK97" s="152"/>
      <c r="AL97" s="152"/>
      <c r="AM97" s="152"/>
      <c r="AN97" s="152"/>
      <c r="AO97" s="152"/>
    </row>
    <row r="98" spans="1:42" s="66" customFormat="1" ht="12" customHeight="1" x14ac:dyDescent="0.35">
      <c r="A98" s="75" t="s">
        <v>43</v>
      </c>
      <c r="B98" s="26"/>
      <c r="C98" s="26"/>
      <c r="D98" s="26"/>
      <c r="E98" s="26"/>
      <c r="F98" s="26"/>
      <c r="G98" s="26"/>
      <c r="H98" s="26"/>
      <c r="I98" s="26"/>
      <c r="J98" s="26"/>
      <c r="K98" s="67"/>
      <c r="L98" s="67"/>
      <c r="M98" s="67"/>
      <c r="N98" s="68"/>
      <c r="O98" s="67"/>
      <c r="P98" s="67"/>
      <c r="Q98" s="67"/>
      <c r="R98" s="67"/>
      <c r="S98" s="67"/>
      <c r="T98" s="67"/>
      <c r="U98" s="67"/>
      <c r="V98" s="67"/>
      <c r="W98" s="67"/>
      <c r="X98" s="67"/>
      <c r="Y98" s="67"/>
      <c r="Z98" s="67"/>
      <c r="AA98" s="67"/>
      <c r="AB98" s="67"/>
      <c r="AC98" s="67"/>
      <c r="AD98" s="67"/>
      <c r="AE98" s="68"/>
      <c r="AF98" s="69"/>
      <c r="AG98" s="69"/>
      <c r="AH98" s="69"/>
      <c r="AI98" s="69"/>
      <c r="AJ98" s="69"/>
      <c r="AK98" s="69"/>
      <c r="AL98" s="69"/>
      <c r="AM98" s="69"/>
      <c r="AN98" s="69"/>
      <c r="AO98" s="69"/>
    </row>
    <row r="99" spans="1:42" ht="12" customHeight="1" x14ac:dyDescent="0.35">
      <c r="A99" s="241" t="s">
        <v>49</v>
      </c>
      <c r="B99" s="241"/>
      <c r="C99" s="241"/>
      <c r="D99" s="241"/>
      <c r="E99" s="241"/>
      <c r="F99" s="241"/>
      <c r="G99" s="241"/>
      <c r="H99" s="241"/>
      <c r="I99" s="241"/>
      <c r="J99" s="241"/>
      <c r="K99" s="33"/>
      <c r="L99" s="33"/>
      <c r="M99" s="33"/>
      <c r="N99" s="57"/>
      <c r="O99" s="33"/>
      <c r="P99" s="33"/>
      <c r="Q99" s="33"/>
      <c r="R99" s="33"/>
      <c r="S99" s="33"/>
      <c r="T99" s="33"/>
      <c r="U99" s="33"/>
      <c r="V99" s="33"/>
      <c r="W99" s="33"/>
      <c r="X99" s="33"/>
      <c r="Y99" s="58"/>
      <c r="Z99" s="34"/>
      <c r="AA99" s="34"/>
      <c r="AB99" s="34"/>
      <c r="AC99" s="34"/>
      <c r="AD99" s="34"/>
      <c r="AE99" s="34"/>
      <c r="AF99" s="34"/>
      <c r="AG99" s="34"/>
      <c r="AH99" s="34"/>
      <c r="AI99" s="34"/>
      <c r="AJ99" s="34"/>
    </row>
    <row r="100" spans="1:42" s="113" customFormat="1" ht="12" customHeight="1" x14ac:dyDescent="0.35">
      <c r="A100" s="92" t="s">
        <v>59</v>
      </c>
      <c r="B100" s="92"/>
      <c r="C100" s="92"/>
      <c r="D100" s="29"/>
      <c r="E100" s="29"/>
      <c r="F100" s="29"/>
      <c r="G100" s="29"/>
      <c r="H100" s="29"/>
      <c r="I100" s="29"/>
      <c r="J100" s="29"/>
      <c r="K100" s="23"/>
      <c r="L100" s="23"/>
      <c r="M100" s="23"/>
      <c r="N100" s="60"/>
      <c r="O100" s="23"/>
      <c r="P100" s="23"/>
      <c r="Q100" s="23"/>
      <c r="R100" s="23"/>
      <c r="S100" s="23"/>
      <c r="T100" s="23"/>
      <c r="U100" s="23"/>
      <c r="V100" s="23"/>
      <c r="W100" s="23"/>
      <c r="X100" s="23"/>
      <c r="Y100" s="23"/>
      <c r="Z100" s="23"/>
      <c r="AA100" s="23"/>
      <c r="AB100" s="23"/>
      <c r="AC100" s="23"/>
      <c r="AD100" s="23"/>
      <c r="AE100" s="60"/>
      <c r="AF100" s="152"/>
      <c r="AG100" s="152"/>
      <c r="AH100" s="152"/>
      <c r="AI100" s="152"/>
      <c r="AJ100" s="152"/>
      <c r="AK100" s="152"/>
      <c r="AL100" s="152"/>
      <c r="AM100" s="152"/>
      <c r="AN100" s="152"/>
      <c r="AO100" s="152"/>
    </row>
    <row r="101" spans="1:42" s="113" customFormat="1" ht="12" customHeight="1" x14ac:dyDescent="0.35">
      <c r="A101" s="278" t="s">
        <v>268</v>
      </c>
      <c r="B101" s="92"/>
      <c r="C101" s="92"/>
      <c r="D101" s="29"/>
      <c r="E101" s="29"/>
      <c r="F101" s="29"/>
      <c r="G101" s="29"/>
      <c r="H101" s="29"/>
      <c r="I101" s="29"/>
      <c r="J101" s="29"/>
      <c r="K101" s="23"/>
      <c r="L101" s="23"/>
      <c r="M101" s="23"/>
      <c r="N101" s="60"/>
      <c r="O101" s="23"/>
      <c r="P101" s="23"/>
      <c r="Q101" s="23"/>
      <c r="R101" s="23"/>
      <c r="S101" s="23"/>
      <c r="T101" s="23"/>
      <c r="U101" s="23"/>
      <c r="V101" s="23"/>
      <c r="W101" s="23"/>
      <c r="X101" s="23"/>
      <c r="Y101" s="23"/>
      <c r="Z101" s="23"/>
      <c r="AA101" s="23"/>
      <c r="AB101" s="23"/>
      <c r="AC101" s="23"/>
      <c r="AD101" s="23"/>
      <c r="AE101" s="60"/>
      <c r="AF101" s="152"/>
      <c r="AG101" s="152"/>
      <c r="AH101" s="152"/>
      <c r="AI101" s="152"/>
      <c r="AJ101" s="152"/>
      <c r="AK101" s="152"/>
      <c r="AL101" s="152"/>
      <c r="AM101" s="152"/>
      <c r="AN101" s="152"/>
      <c r="AO101" s="152"/>
    </row>
    <row r="102" spans="1:42" s="113" customFormat="1" ht="12" customHeight="1" x14ac:dyDescent="0.35">
      <c r="A102" s="92" t="s">
        <v>45</v>
      </c>
      <c r="B102" s="92"/>
      <c r="C102" s="92"/>
      <c r="D102" s="29"/>
      <c r="E102" s="29"/>
      <c r="F102" s="29"/>
      <c r="G102" s="29"/>
      <c r="H102" s="29"/>
      <c r="I102" s="29"/>
      <c r="J102" s="29"/>
      <c r="K102" s="23"/>
      <c r="L102" s="23"/>
      <c r="M102" s="23"/>
      <c r="N102" s="59"/>
      <c r="O102" s="23"/>
      <c r="P102" s="23"/>
      <c r="Q102" s="23"/>
      <c r="R102" s="23"/>
      <c r="S102" s="23"/>
      <c r="T102" s="23"/>
      <c r="U102" s="23"/>
      <c r="V102" s="23"/>
      <c r="W102" s="23"/>
      <c r="X102" s="23"/>
      <c r="Y102" s="23"/>
      <c r="Z102" s="23"/>
      <c r="AA102" s="23"/>
      <c r="AB102" s="23"/>
      <c r="AC102" s="23"/>
      <c r="AD102" s="23"/>
      <c r="AE102" s="60"/>
      <c r="AF102" s="24"/>
      <c r="AG102" s="24"/>
      <c r="AH102" s="24"/>
      <c r="AI102" s="24"/>
      <c r="AJ102" s="24"/>
      <c r="AK102" s="24"/>
      <c r="AL102" s="24"/>
      <c r="AM102" s="24"/>
      <c r="AN102" s="24"/>
      <c r="AO102" s="24"/>
    </row>
    <row r="103" spans="1:42" s="113" customFormat="1" ht="12" customHeight="1" x14ac:dyDescent="0.35">
      <c r="A103" s="75" t="s">
        <v>269</v>
      </c>
      <c r="B103" s="92"/>
      <c r="C103" s="92"/>
      <c r="D103" s="29"/>
      <c r="E103" s="29"/>
      <c r="F103" s="29"/>
      <c r="G103" s="29"/>
      <c r="H103" s="29"/>
      <c r="I103" s="29"/>
      <c r="J103" s="29"/>
      <c r="K103" s="23"/>
      <c r="L103" s="23"/>
      <c r="M103" s="23"/>
      <c r="N103" s="59"/>
      <c r="O103" s="23"/>
      <c r="P103" s="23"/>
      <c r="Q103" s="23"/>
      <c r="R103" s="23"/>
      <c r="S103" s="23"/>
      <c r="T103" s="23"/>
      <c r="U103" s="23"/>
      <c r="V103" s="23"/>
      <c r="W103" s="23"/>
      <c r="X103" s="23"/>
      <c r="Y103" s="23"/>
      <c r="Z103" s="23"/>
      <c r="AA103" s="23"/>
      <c r="AB103" s="23"/>
      <c r="AC103" s="23"/>
      <c r="AD103" s="23"/>
      <c r="AE103" s="60"/>
      <c r="AF103" s="24"/>
      <c r="AG103" s="24"/>
      <c r="AH103" s="24"/>
      <c r="AI103" s="24"/>
      <c r="AJ103" s="24"/>
      <c r="AK103" s="24"/>
      <c r="AL103" s="24"/>
      <c r="AM103" s="24"/>
      <c r="AN103" s="24"/>
      <c r="AO103" s="24"/>
    </row>
    <row r="104" spans="1:42" s="113" customFormat="1" ht="12" customHeight="1" x14ac:dyDescent="0.35">
      <c r="A104" s="56" t="s">
        <v>32</v>
      </c>
      <c r="B104" s="56"/>
      <c r="C104" s="56"/>
      <c r="K104" s="23"/>
      <c r="L104" s="23"/>
      <c r="M104" s="23"/>
      <c r="N104" s="59"/>
      <c r="O104" s="23"/>
      <c r="P104" s="23"/>
      <c r="Q104" s="23"/>
      <c r="R104" s="23"/>
      <c r="S104" s="23"/>
      <c r="T104" s="23"/>
      <c r="U104" s="23"/>
      <c r="V104" s="23"/>
      <c r="W104" s="23"/>
      <c r="X104" s="23"/>
      <c r="Y104" s="23"/>
      <c r="Z104" s="23"/>
      <c r="AA104" s="23"/>
      <c r="AB104" s="23"/>
      <c r="AC104" s="23"/>
      <c r="AD104" s="23"/>
      <c r="AE104" s="60"/>
      <c r="AF104" s="24"/>
      <c r="AG104" s="24"/>
      <c r="AH104" s="24"/>
      <c r="AI104" s="24"/>
      <c r="AJ104" s="24"/>
      <c r="AK104" s="24"/>
      <c r="AL104" s="24"/>
      <c r="AM104" s="24"/>
      <c r="AN104" s="24"/>
      <c r="AO104" s="24"/>
    </row>
    <row r="105" spans="1:42" s="113" customFormat="1" ht="30" customHeight="1" x14ac:dyDescent="0.35">
      <c r="A105" s="61" t="s">
        <v>270</v>
      </c>
      <c r="B105" s="61"/>
      <c r="C105" s="61"/>
      <c r="D105" s="154"/>
      <c r="E105" s="154"/>
      <c r="F105" s="154"/>
      <c r="G105" s="154"/>
      <c r="H105" s="154"/>
      <c r="I105" s="154"/>
      <c r="J105" s="154"/>
      <c r="K105" s="23"/>
      <c r="L105" s="23"/>
      <c r="M105" s="23"/>
      <c r="N105" s="59"/>
      <c r="O105" s="23"/>
      <c r="P105" s="23"/>
      <c r="Q105" s="23"/>
      <c r="R105" s="23"/>
      <c r="S105" s="23"/>
      <c r="T105" s="23"/>
      <c r="U105" s="23"/>
      <c r="V105" s="23"/>
      <c r="W105" s="23"/>
      <c r="X105" s="23"/>
      <c r="Y105" s="23"/>
      <c r="Z105" s="23"/>
      <c r="AA105" s="23"/>
      <c r="AB105" s="23"/>
      <c r="AC105" s="23"/>
      <c r="AD105" s="23"/>
      <c r="AE105" s="60"/>
      <c r="AF105" s="24"/>
      <c r="AG105" s="24"/>
      <c r="AH105" s="24"/>
      <c r="AI105" s="24"/>
      <c r="AJ105" s="24"/>
      <c r="AK105" s="24"/>
      <c r="AL105" s="24"/>
      <c r="AM105" s="24"/>
      <c r="AN105" s="24"/>
      <c r="AO105" s="24"/>
    </row>
    <row r="106" spans="1:42" s="165" customFormat="1" ht="20.25" customHeight="1" x14ac:dyDescent="0.35">
      <c r="A106" s="180" t="s">
        <v>152</v>
      </c>
      <c r="AO106" s="166"/>
    </row>
    <row r="107" spans="1:42" s="105" customFormat="1" ht="15" customHeight="1" x14ac:dyDescent="0.35">
      <c r="A107" s="137"/>
      <c r="B107" s="282" t="s">
        <v>145</v>
      </c>
      <c r="C107" s="283"/>
      <c r="D107" s="283"/>
      <c r="E107" s="283"/>
      <c r="F107" s="283"/>
      <c r="G107" s="283"/>
      <c r="H107" s="283"/>
      <c r="I107" s="283"/>
      <c r="J107" s="283"/>
      <c r="K107" s="283"/>
      <c r="L107" s="283"/>
      <c r="M107" s="283"/>
      <c r="N107" s="284"/>
      <c r="O107" s="279" t="s">
        <v>55</v>
      </c>
      <c r="P107" s="280"/>
      <c r="Q107" s="280"/>
      <c r="R107" s="280"/>
      <c r="S107" s="280"/>
      <c r="T107" s="280"/>
      <c r="U107" s="280"/>
      <c r="V107" s="280"/>
      <c r="W107" s="280"/>
      <c r="X107" s="280"/>
      <c r="Y107" s="280"/>
      <c r="Z107" s="280"/>
      <c r="AA107" s="280"/>
      <c r="AB107" s="281"/>
      <c r="AC107" s="281" t="s">
        <v>57</v>
      </c>
      <c r="AD107" s="281"/>
      <c r="AE107" s="281"/>
      <c r="AF107" s="281"/>
      <c r="AG107" s="281"/>
      <c r="AH107" s="281"/>
      <c r="AI107" s="281"/>
      <c r="AJ107" s="281"/>
      <c r="AK107" s="281"/>
      <c r="AL107" s="281"/>
      <c r="AM107" s="280"/>
      <c r="AN107" s="280"/>
      <c r="AO107" s="280"/>
    </row>
    <row r="108" spans="1:42" s="105" customFormat="1" ht="44.15" customHeight="1" x14ac:dyDescent="0.35">
      <c r="A108" s="106" t="s">
        <v>35</v>
      </c>
      <c r="B108" s="107" t="s">
        <v>156</v>
      </c>
      <c r="C108" s="107" t="s">
        <v>157</v>
      </c>
      <c r="D108" s="107" t="s">
        <v>158</v>
      </c>
      <c r="E108" s="107" t="s">
        <v>159</v>
      </c>
      <c r="F108" s="107" t="s">
        <v>160</v>
      </c>
      <c r="G108" s="107" t="s">
        <v>161</v>
      </c>
      <c r="H108" s="107" t="s">
        <v>162</v>
      </c>
      <c r="I108" s="107" t="s">
        <v>163</v>
      </c>
      <c r="J108" s="107" t="s">
        <v>164</v>
      </c>
      <c r="K108" s="107" t="s">
        <v>165</v>
      </c>
      <c r="L108" s="107" t="s">
        <v>166</v>
      </c>
      <c r="M108" s="107" t="s">
        <v>167</v>
      </c>
      <c r="N108" s="107" t="s">
        <v>168</v>
      </c>
      <c r="O108" s="107" t="s">
        <v>56</v>
      </c>
      <c r="P108" s="107" t="s">
        <v>170</v>
      </c>
      <c r="Q108" s="107" t="s">
        <v>171</v>
      </c>
      <c r="R108" s="107" t="s">
        <v>172</v>
      </c>
      <c r="S108" s="107" t="s">
        <v>173</v>
      </c>
      <c r="T108" s="107" t="s">
        <v>174</v>
      </c>
      <c r="U108" s="107" t="s">
        <v>175</v>
      </c>
      <c r="V108" s="107" t="s">
        <v>176</v>
      </c>
      <c r="W108" s="107" t="s">
        <v>177</v>
      </c>
      <c r="X108" s="107" t="s">
        <v>178</v>
      </c>
      <c r="Y108" s="107" t="s">
        <v>179</v>
      </c>
      <c r="Z108" s="107" t="s">
        <v>180</v>
      </c>
      <c r="AA108" s="107" t="s">
        <v>181</v>
      </c>
      <c r="AB108" s="107" t="s">
        <v>182</v>
      </c>
      <c r="AC108" s="107" t="s">
        <v>60</v>
      </c>
      <c r="AD108" s="107" t="s">
        <v>61</v>
      </c>
      <c r="AE108" s="107" t="s">
        <v>62</v>
      </c>
      <c r="AF108" s="107" t="s">
        <v>63</v>
      </c>
      <c r="AG108" s="107" t="s">
        <v>64</v>
      </c>
      <c r="AH108" s="107" t="s">
        <v>65</v>
      </c>
      <c r="AI108" s="107" t="s">
        <v>66</v>
      </c>
      <c r="AJ108" s="107" t="s">
        <v>67</v>
      </c>
      <c r="AK108" s="107" t="s">
        <v>68</v>
      </c>
      <c r="AL108" s="107" t="s">
        <v>69</v>
      </c>
      <c r="AM108" s="107" t="s">
        <v>70</v>
      </c>
      <c r="AN108" s="107" t="s">
        <v>71</v>
      </c>
      <c r="AO108" s="131" t="s">
        <v>72</v>
      </c>
    </row>
    <row r="109" spans="1:42" s="172" customFormat="1" ht="15" customHeight="1" x14ac:dyDescent="0.35">
      <c r="A109" s="74" t="s">
        <v>23</v>
      </c>
      <c r="B109" s="139">
        <v>254268</v>
      </c>
      <c r="C109" s="139">
        <v>214011</v>
      </c>
      <c r="D109" s="167">
        <v>235158</v>
      </c>
      <c r="E109" s="167">
        <v>225450</v>
      </c>
      <c r="F109" s="167">
        <v>237210</v>
      </c>
      <c r="G109" s="167">
        <v>208896</v>
      </c>
      <c r="H109" s="167">
        <v>218047</v>
      </c>
      <c r="I109" s="167">
        <v>200879</v>
      </c>
      <c r="J109" s="167">
        <v>211296</v>
      </c>
      <c r="K109" s="167">
        <v>240131</v>
      </c>
      <c r="L109" s="167">
        <v>223273</v>
      </c>
      <c r="M109" s="167">
        <v>200402</v>
      </c>
      <c r="N109" s="167">
        <f>SUM(B109:M109)/12</f>
        <v>222418.41666666666</v>
      </c>
      <c r="O109" s="167">
        <v>223833</v>
      </c>
      <c r="P109" s="168">
        <v>174128</v>
      </c>
      <c r="Q109" s="168">
        <v>175184</v>
      </c>
      <c r="R109" s="168">
        <v>197367</v>
      </c>
      <c r="S109" s="168">
        <v>205348</v>
      </c>
      <c r="T109" s="168">
        <v>197589</v>
      </c>
      <c r="U109" s="168">
        <v>218937</v>
      </c>
      <c r="V109" s="168">
        <v>229401</v>
      </c>
      <c r="W109" s="168">
        <v>222136</v>
      </c>
      <c r="X109" s="168">
        <v>205388</v>
      </c>
      <c r="Y109" s="168">
        <v>222506</v>
      </c>
      <c r="Z109" s="168">
        <v>208082</v>
      </c>
      <c r="AA109" s="168">
        <v>254591</v>
      </c>
      <c r="AB109" s="169">
        <f>SUM(O109:AA109)/13</f>
        <v>210345.38461538462</v>
      </c>
      <c r="AC109" s="124">
        <f t="shared" ref="AC109:AL113" si="16">(O109-D109)/D109</f>
        <v>-4.8159110045161123E-2</v>
      </c>
      <c r="AD109" s="124">
        <f t="shared" si="16"/>
        <v>-0.2276424927921934</v>
      </c>
      <c r="AE109" s="124">
        <f t="shared" si="16"/>
        <v>-0.26148138779983982</v>
      </c>
      <c r="AF109" s="124">
        <f t="shared" si="16"/>
        <v>-5.5190142463235295E-2</v>
      </c>
      <c r="AG109" s="124">
        <f t="shared" si="16"/>
        <v>-5.8239737304342641E-2</v>
      </c>
      <c r="AH109" s="124">
        <f t="shared" si="16"/>
        <v>-1.6378018608216888E-2</v>
      </c>
      <c r="AI109" s="124">
        <f t="shared" si="16"/>
        <v>3.6162539754656976E-2</v>
      </c>
      <c r="AJ109" s="124">
        <f t="shared" si="16"/>
        <v>-4.468394334758944E-2</v>
      </c>
      <c r="AK109" s="198">
        <f t="shared" si="16"/>
        <v>-5.0924204897143856E-3</v>
      </c>
      <c r="AL109" s="124">
        <f t="shared" si="16"/>
        <v>2.4879991217652518E-2</v>
      </c>
      <c r="AM109" s="124">
        <f>(Y109-B109)/B109</f>
        <v>-0.12491544354775276</v>
      </c>
      <c r="AN109" s="124">
        <f>(Z109-C109)/C109</f>
        <v>-2.7704183429823701E-2</v>
      </c>
      <c r="AO109" s="125">
        <f>(AA109-D109)/D109</f>
        <v>8.2638056115462794E-2</v>
      </c>
      <c r="AP109" s="176"/>
    </row>
    <row r="110" spans="1:42" s="172" customFormat="1" ht="15" customHeight="1" x14ac:dyDescent="0.35">
      <c r="A110" s="74" t="s">
        <v>24</v>
      </c>
      <c r="B110" s="142" t="s">
        <v>46</v>
      </c>
      <c r="C110" s="142" t="s">
        <v>46</v>
      </c>
      <c r="D110" s="116" t="s">
        <v>46</v>
      </c>
      <c r="E110" s="116" t="s">
        <v>46</v>
      </c>
      <c r="F110" s="116" t="s">
        <v>46</v>
      </c>
      <c r="G110" s="116" t="s">
        <v>46</v>
      </c>
      <c r="H110" s="116" t="s">
        <v>46</v>
      </c>
      <c r="I110" s="116" t="s">
        <v>46</v>
      </c>
      <c r="J110" s="116" t="s">
        <v>46</v>
      </c>
      <c r="K110" s="116" t="s">
        <v>46</v>
      </c>
      <c r="L110" s="116" t="s">
        <v>46</v>
      </c>
      <c r="M110" s="116" t="s">
        <v>46</v>
      </c>
      <c r="N110" s="116" t="s">
        <v>46</v>
      </c>
      <c r="O110" s="116" t="s">
        <v>46</v>
      </c>
      <c r="P110" s="140" t="s">
        <v>46</v>
      </c>
      <c r="Q110" s="140" t="s">
        <v>46</v>
      </c>
      <c r="R110" s="140" t="s">
        <v>46</v>
      </c>
      <c r="S110" s="140" t="s">
        <v>46</v>
      </c>
      <c r="T110" s="140" t="s">
        <v>46</v>
      </c>
      <c r="U110" s="140" t="s">
        <v>46</v>
      </c>
      <c r="V110" s="140" t="s">
        <v>46</v>
      </c>
      <c r="W110" s="140" t="s">
        <v>46</v>
      </c>
      <c r="X110" s="140" t="s">
        <v>46</v>
      </c>
      <c r="Y110" s="140" t="s">
        <v>46</v>
      </c>
      <c r="Z110" s="140" t="s">
        <v>46</v>
      </c>
      <c r="AA110" s="140" t="s">
        <v>46</v>
      </c>
      <c r="AB110" s="115" t="s">
        <v>46</v>
      </c>
      <c r="AC110" s="124" t="s">
        <v>46</v>
      </c>
      <c r="AD110" s="124" t="s">
        <v>46</v>
      </c>
      <c r="AE110" s="124" t="s">
        <v>46</v>
      </c>
      <c r="AF110" s="124" t="s">
        <v>46</v>
      </c>
      <c r="AG110" s="124" t="s">
        <v>46</v>
      </c>
      <c r="AH110" s="124" t="s">
        <v>46</v>
      </c>
      <c r="AI110" s="124" t="s">
        <v>46</v>
      </c>
      <c r="AJ110" s="124" t="s">
        <v>46</v>
      </c>
      <c r="AK110" s="124" t="s">
        <v>46</v>
      </c>
      <c r="AL110" s="124" t="s">
        <v>46</v>
      </c>
      <c r="AM110" s="124" t="s">
        <v>46</v>
      </c>
      <c r="AN110" s="124" t="s">
        <v>46</v>
      </c>
      <c r="AO110" s="125" t="s">
        <v>46</v>
      </c>
      <c r="AP110" s="176"/>
    </row>
    <row r="111" spans="1:42" s="172" customFormat="1" ht="15" customHeight="1" x14ac:dyDescent="0.35">
      <c r="A111" s="74" t="s">
        <v>25</v>
      </c>
      <c r="B111" s="139">
        <v>2970</v>
      </c>
      <c r="C111" s="139">
        <v>2457</v>
      </c>
      <c r="D111" s="167">
        <v>2500</v>
      </c>
      <c r="E111" s="167">
        <v>2566</v>
      </c>
      <c r="F111" s="167">
        <v>2485</v>
      </c>
      <c r="G111" s="167">
        <v>2266</v>
      </c>
      <c r="H111" s="167">
        <v>2279</v>
      </c>
      <c r="I111" s="167">
        <v>1987</v>
      </c>
      <c r="J111" s="167">
        <v>1974</v>
      </c>
      <c r="K111" s="167">
        <v>2298</v>
      </c>
      <c r="L111" s="167">
        <v>2043</v>
      </c>
      <c r="M111" s="167">
        <v>1711</v>
      </c>
      <c r="N111" s="167">
        <f>SUM(B111:M111)/12</f>
        <v>2294.6666666666665</v>
      </c>
      <c r="O111" s="167">
        <v>1662</v>
      </c>
      <c r="P111" s="167">
        <v>1262</v>
      </c>
      <c r="Q111" s="167">
        <v>1187</v>
      </c>
      <c r="R111" s="167">
        <v>1445</v>
      </c>
      <c r="S111" s="167">
        <v>1576</v>
      </c>
      <c r="T111" s="167">
        <v>1459</v>
      </c>
      <c r="U111" s="167">
        <v>1740</v>
      </c>
      <c r="V111" s="167">
        <v>1768</v>
      </c>
      <c r="W111" s="167">
        <v>1697</v>
      </c>
      <c r="X111" s="167">
        <v>1574</v>
      </c>
      <c r="Y111" s="167">
        <v>1898</v>
      </c>
      <c r="Z111" s="167">
        <v>1892</v>
      </c>
      <c r="AA111" s="167">
        <v>2215</v>
      </c>
      <c r="AB111" s="169">
        <f>SUM(O111:AA111)/13</f>
        <v>1644.2307692307693</v>
      </c>
      <c r="AC111" s="124">
        <f t="shared" si="16"/>
        <v>-0.3352</v>
      </c>
      <c r="AD111" s="124">
        <f t="shared" si="16"/>
        <v>-0.50818394388152766</v>
      </c>
      <c r="AE111" s="124">
        <f t="shared" si="16"/>
        <v>-0.52233400402414487</v>
      </c>
      <c r="AF111" s="124">
        <f t="shared" si="16"/>
        <v>-0.36231244483671671</v>
      </c>
      <c r="AG111" s="124">
        <f t="shared" si="16"/>
        <v>-0.30846862659060992</v>
      </c>
      <c r="AH111" s="124">
        <f t="shared" si="16"/>
        <v>-0.26572722697533968</v>
      </c>
      <c r="AI111" s="124">
        <f t="shared" si="16"/>
        <v>-0.11854103343465046</v>
      </c>
      <c r="AJ111" s="124">
        <f t="shared" si="16"/>
        <v>-0.23063533507397738</v>
      </c>
      <c r="AK111" s="124">
        <f t="shared" si="16"/>
        <v>-0.1693587860988742</v>
      </c>
      <c r="AL111" s="124">
        <f t="shared" si="16"/>
        <v>-8.0070134424313266E-2</v>
      </c>
      <c r="AM111" s="124">
        <f>(Y111-B111)/B111</f>
        <v>-0.36094276094276095</v>
      </c>
      <c r="AN111" s="124">
        <f>(Z111-C111)/C111</f>
        <v>-0.22995522995522996</v>
      </c>
      <c r="AO111" s="125">
        <f>(AA111-D111)/D111</f>
        <v>-0.114</v>
      </c>
      <c r="AP111" s="176"/>
    </row>
    <row r="112" spans="1:42" s="172" customFormat="1" ht="15" customHeight="1" x14ac:dyDescent="0.35">
      <c r="A112" s="74" t="s">
        <v>26</v>
      </c>
      <c r="B112" s="142" t="s">
        <v>46</v>
      </c>
      <c r="C112" s="142" t="s">
        <v>46</v>
      </c>
      <c r="D112" s="116" t="s">
        <v>46</v>
      </c>
      <c r="E112" s="116" t="s">
        <v>46</v>
      </c>
      <c r="F112" s="116" t="s">
        <v>46</v>
      </c>
      <c r="G112" s="116" t="s">
        <v>46</v>
      </c>
      <c r="H112" s="116" t="s">
        <v>46</v>
      </c>
      <c r="I112" s="116" t="s">
        <v>46</v>
      </c>
      <c r="J112" s="116" t="s">
        <v>46</v>
      </c>
      <c r="K112" s="116" t="s">
        <v>46</v>
      </c>
      <c r="L112" s="116" t="s">
        <v>46</v>
      </c>
      <c r="M112" s="116" t="s">
        <v>46</v>
      </c>
      <c r="N112" s="116" t="s">
        <v>46</v>
      </c>
      <c r="O112" s="172" t="s">
        <v>46</v>
      </c>
      <c r="P112" s="140" t="s">
        <v>46</v>
      </c>
      <c r="Q112" s="140" t="s">
        <v>46</v>
      </c>
      <c r="R112" s="140" t="s">
        <v>46</v>
      </c>
      <c r="S112" s="140" t="s">
        <v>46</v>
      </c>
      <c r="T112" s="140" t="s">
        <v>46</v>
      </c>
      <c r="U112" s="140" t="s">
        <v>46</v>
      </c>
      <c r="V112" s="140" t="s">
        <v>46</v>
      </c>
      <c r="W112" s="140" t="s">
        <v>46</v>
      </c>
      <c r="X112" s="140" t="s">
        <v>46</v>
      </c>
      <c r="Y112" s="140" t="s">
        <v>46</v>
      </c>
      <c r="Z112" s="140" t="s">
        <v>46</v>
      </c>
      <c r="AA112" s="140" t="s">
        <v>46</v>
      </c>
      <c r="AB112" s="115" t="s">
        <v>46</v>
      </c>
      <c r="AC112" s="124" t="s">
        <v>46</v>
      </c>
      <c r="AD112" s="124" t="s">
        <v>46</v>
      </c>
      <c r="AE112" s="124" t="s">
        <v>46</v>
      </c>
      <c r="AF112" s="124" t="s">
        <v>46</v>
      </c>
      <c r="AG112" s="124" t="s">
        <v>46</v>
      </c>
      <c r="AH112" s="124" t="s">
        <v>46</v>
      </c>
      <c r="AI112" s="124" t="s">
        <v>46</v>
      </c>
      <c r="AJ112" s="124" t="s">
        <v>46</v>
      </c>
      <c r="AK112" s="124" t="s">
        <v>46</v>
      </c>
      <c r="AL112" s="124" t="s">
        <v>46</v>
      </c>
      <c r="AM112" s="124" t="s">
        <v>46</v>
      </c>
      <c r="AN112" s="124" t="s">
        <v>46</v>
      </c>
      <c r="AO112" s="125" t="s">
        <v>46</v>
      </c>
      <c r="AP112" s="176"/>
    </row>
    <row r="113" spans="1:42" s="178" customFormat="1" ht="15" customHeight="1" x14ac:dyDescent="0.35">
      <c r="A113" s="181" t="s">
        <v>28</v>
      </c>
      <c r="B113" s="174">
        <v>42354</v>
      </c>
      <c r="C113" s="174">
        <v>27372</v>
      </c>
      <c r="D113" s="229">
        <v>28091</v>
      </c>
      <c r="E113" s="229">
        <v>28975</v>
      </c>
      <c r="F113" s="229">
        <v>33124</v>
      </c>
      <c r="G113" s="229">
        <v>29055</v>
      </c>
      <c r="H113" s="229">
        <v>29598</v>
      </c>
      <c r="I113" s="229">
        <v>27635</v>
      </c>
      <c r="J113" s="229">
        <v>28081</v>
      </c>
      <c r="K113" s="229">
        <v>145864</v>
      </c>
      <c r="L113" s="229">
        <v>135572</v>
      </c>
      <c r="M113" s="229">
        <v>50450</v>
      </c>
      <c r="N113" s="229">
        <f>SUM(B113:M113)/12</f>
        <v>50514.25</v>
      </c>
      <c r="O113" s="229">
        <v>21695</v>
      </c>
      <c r="P113" s="229">
        <v>12561</v>
      </c>
      <c r="Q113" s="229">
        <v>13622</v>
      </c>
      <c r="R113" s="229">
        <v>17140</v>
      </c>
      <c r="S113" s="229">
        <v>19702</v>
      </c>
      <c r="T113" s="229">
        <v>21836</v>
      </c>
      <c r="U113" s="229">
        <v>23897</v>
      </c>
      <c r="V113" s="229">
        <v>159653</v>
      </c>
      <c r="W113" s="229">
        <v>99836</v>
      </c>
      <c r="X113" s="229">
        <v>38514</v>
      </c>
      <c r="Y113" s="229">
        <v>27831</v>
      </c>
      <c r="Z113" s="229">
        <v>22383</v>
      </c>
      <c r="AA113" s="229">
        <v>24721</v>
      </c>
      <c r="AB113" s="230">
        <f>SUM(O113:AA113)/13</f>
        <v>38722.384615384617</v>
      </c>
      <c r="AC113" s="175">
        <f t="shared" si="16"/>
        <v>-0.22768858353209212</v>
      </c>
      <c r="AD113" s="175">
        <f t="shared" si="16"/>
        <v>-0.56648835202761005</v>
      </c>
      <c r="AE113" s="175">
        <f t="shared" si="16"/>
        <v>-0.58875739644970415</v>
      </c>
      <c r="AF113" s="175">
        <f t="shared" si="16"/>
        <v>-0.41008432283600071</v>
      </c>
      <c r="AG113" s="175">
        <f t="shared" si="16"/>
        <v>-0.33434691533211702</v>
      </c>
      <c r="AH113" s="175">
        <f t="shared" si="16"/>
        <v>-0.209842590917315</v>
      </c>
      <c r="AI113" s="175">
        <f t="shared" si="16"/>
        <v>-0.14899754282254907</v>
      </c>
      <c r="AJ113" s="175">
        <f t="shared" si="16"/>
        <v>9.4533263862227823E-2</v>
      </c>
      <c r="AK113" s="175">
        <f t="shared" si="16"/>
        <v>-0.26359425250051632</v>
      </c>
      <c r="AL113" s="175">
        <f t="shared" si="16"/>
        <v>-0.23659068384539148</v>
      </c>
      <c r="AM113" s="175">
        <f>(Y113-B113)/B113</f>
        <v>-0.34289559427680977</v>
      </c>
      <c r="AN113" s="175">
        <f>(Z113-C113)/C113</f>
        <v>-0.18226654975887768</v>
      </c>
      <c r="AO113" s="189">
        <f>(AA113-D113)/D113</f>
        <v>-0.11996724929692784</v>
      </c>
      <c r="AP113" s="177"/>
    </row>
    <row r="114" spans="1:42" s="113" customFormat="1" ht="17.25" customHeight="1" x14ac:dyDescent="0.35">
      <c r="A114" s="56" t="s">
        <v>29</v>
      </c>
      <c r="B114" s="56"/>
      <c r="C114" s="56"/>
      <c r="D114" s="23"/>
      <c r="E114" s="23"/>
      <c r="F114" s="23"/>
      <c r="G114" s="23"/>
      <c r="H114" s="23"/>
      <c r="I114" s="23"/>
      <c r="J114" s="23"/>
      <c r="AO114" s="153"/>
    </row>
    <row r="115" spans="1:42" s="113" customFormat="1" ht="12" customHeight="1" x14ac:dyDescent="0.35">
      <c r="A115" s="75" t="s">
        <v>125</v>
      </c>
      <c r="B115" s="29"/>
      <c r="C115" s="29"/>
      <c r="D115" s="29"/>
      <c r="E115" s="29"/>
      <c r="F115" s="29"/>
      <c r="G115" s="29"/>
      <c r="H115" s="29"/>
      <c r="I115" s="29"/>
      <c r="J115" s="29"/>
      <c r="K115" s="23"/>
      <c r="L115" s="23"/>
      <c r="M115" s="23"/>
      <c r="N115" s="60"/>
      <c r="O115" s="23"/>
      <c r="P115" s="23"/>
      <c r="Q115" s="23"/>
      <c r="R115" s="23"/>
      <c r="S115" s="23"/>
      <c r="T115" s="23"/>
      <c r="U115" s="23"/>
      <c r="V115" s="23"/>
      <c r="W115" s="23"/>
      <c r="X115" s="23"/>
      <c r="Y115" s="23"/>
      <c r="Z115" s="23"/>
      <c r="AA115" s="23"/>
      <c r="AB115" s="23"/>
      <c r="AC115" s="23"/>
      <c r="AD115" s="23"/>
      <c r="AE115" s="60"/>
      <c r="AF115" s="152"/>
      <c r="AG115" s="152"/>
      <c r="AH115" s="152"/>
      <c r="AI115" s="152"/>
      <c r="AJ115" s="152"/>
      <c r="AK115" s="152"/>
      <c r="AL115" s="152"/>
      <c r="AM115" s="152"/>
      <c r="AN115" s="152"/>
      <c r="AO115" s="152"/>
    </row>
    <row r="116" spans="1:42" s="66" customFormat="1" ht="12" customHeight="1" x14ac:dyDescent="0.35">
      <c r="A116" s="75" t="s">
        <v>30</v>
      </c>
      <c r="B116" s="29"/>
      <c r="C116" s="29"/>
      <c r="D116" s="29"/>
      <c r="E116" s="29"/>
      <c r="F116" s="29"/>
      <c r="G116" s="29"/>
      <c r="H116" s="29"/>
      <c r="I116" s="29"/>
      <c r="J116" s="29"/>
      <c r="K116" s="67"/>
      <c r="L116" s="67"/>
      <c r="M116" s="67"/>
      <c r="N116" s="68"/>
      <c r="O116" s="67"/>
      <c r="P116" s="67"/>
      <c r="Q116" s="67"/>
      <c r="R116" s="67"/>
      <c r="S116" s="67"/>
      <c r="T116" s="67"/>
      <c r="U116" s="67"/>
      <c r="V116" s="67"/>
      <c r="W116" s="67"/>
      <c r="X116" s="67"/>
      <c r="Y116" s="67"/>
      <c r="Z116" s="67"/>
      <c r="AA116" s="67"/>
      <c r="AB116" s="67"/>
      <c r="AC116" s="67"/>
      <c r="AD116" s="67"/>
      <c r="AE116" s="68"/>
      <c r="AF116" s="69"/>
      <c r="AG116" s="69"/>
      <c r="AH116" s="69"/>
      <c r="AI116" s="69"/>
      <c r="AJ116" s="69"/>
      <c r="AK116" s="69"/>
      <c r="AL116" s="69"/>
      <c r="AM116" s="69"/>
      <c r="AN116" s="69"/>
      <c r="AO116" s="69"/>
    </row>
    <row r="117" spans="1:42" s="66" customFormat="1" ht="12" customHeight="1" x14ac:dyDescent="0.35">
      <c r="A117" s="75" t="s">
        <v>31</v>
      </c>
      <c r="B117" s="29"/>
      <c r="C117" s="29"/>
      <c r="D117" s="29"/>
      <c r="E117" s="29"/>
      <c r="F117" s="29"/>
      <c r="G117" s="29"/>
      <c r="H117" s="29"/>
      <c r="I117" s="29"/>
      <c r="J117" s="29"/>
      <c r="K117" s="67"/>
      <c r="L117" s="67"/>
      <c r="M117" s="67"/>
      <c r="N117" s="68"/>
      <c r="O117" s="67"/>
      <c r="P117" s="67"/>
      <c r="Q117" s="67"/>
      <c r="R117" s="67"/>
      <c r="S117" s="67"/>
      <c r="T117" s="67"/>
      <c r="U117" s="67"/>
      <c r="V117" s="67"/>
      <c r="W117" s="67"/>
      <c r="X117" s="67"/>
      <c r="Y117" s="67"/>
      <c r="Z117" s="67"/>
      <c r="AA117" s="67"/>
      <c r="AB117" s="67"/>
      <c r="AC117" s="67"/>
      <c r="AD117" s="67"/>
      <c r="AE117" s="68"/>
      <c r="AF117" s="69"/>
      <c r="AG117" s="69"/>
      <c r="AH117" s="69"/>
      <c r="AI117" s="69"/>
      <c r="AJ117" s="69"/>
      <c r="AK117" s="69"/>
      <c r="AL117" s="69"/>
      <c r="AM117" s="69"/>
      <c r="AN117" s="69"/>
      <c r="AO117" s="69"/>
    </row>
    <row r="118" spans="1:42" s="66" customFormat="1" ht="12" customHeight="1" x14ac:dyDescent="0.35">
      <c r="A118" s="75" t="s">
        <v>43</v>
      </c>
      <c r="B118" s="26"/>
      <c r="C118" s="26"/>
      <c r="D118" s="26"/>
      <c r="E118" s="26"/>
      <c r="F118" s="26"/>
      <c r="G118" s="26"/>
      <c r="H118" s="26"/>
      <c r="I118" s="26"/>
      <c r="J118" s="26"/>
      <c r="K118" s="67"/>
      <c r="L118" s="67"/>
      <c r="M118" s="67"/>
      <c r="N118" s="68"/>
      <c r="O118" s="67"/>
      <c r="P118" s="67"/>
      <c r="Q118" s="67"/>
      <c r="R118" s="67"/>
      <c r="S118" s="67"/>
      <c r="T118" s="67"/>
      <c r="U118" s="67"/>
      <c r="V118" s="67"/>
      <c r="W118" s="67"/>
      <c r="X118" s="67"/>
      <c r="Y118" s="67"/>
      <c r="Z118" s="67"/>
      <c r="AA118" s="67"/>
      <c r="AB118" s="67"/>
      <c r="AC118" s="67"/>
      <c r="AD118" s="67"/>
      <c r="AE118" s="68"/>
      <c r="AF118" s="69"/>
      <c r="AG118" s="69"/>
      <c r="AH118" s="69"/>
      <c r="AI118" s="69"/>
      <c r="AJ118" s="69"/>
      <c r="AK118" s="69"/>
      <c r="AL118" s="69"/>
      <c r="AM118" s="69"/>
      <c r="AN118" s="69"/>
      <c r="AO118" s="69"/>
    </row>
    <row r="119" spans="1:42" ht="12" customHeight="1" x14ac:dyDescent="0.35">
      <c r="A119" s="241" t="s">
        <v>49</v>
      </c>
      <c r="B119" s="241"/>
      <c r="C119" s="241"/>
      <c r="D119" s="241"/>
      <c r="E119" s="241"/>
      <c r="F119" s="241"/>
      <c r="G119" s="241"/>
      <c r="H119" s="241"/>
      <c r="I119" s="241"/>
      <c r="J119" s="241"/>
      <c r="K119" s="33"/>
      <c r="L119" s="33"/>
      <c r="M119" s="33"/>
      <c r="N119" s="57"/>
      <c r="O119" s="33"/>
      <c r="P119" s="33"/>
      <c r="Q119" s="33"/>
      <c r="R119" s="33"/>
      <c r="S119" s="33"/>
      <c r="T119" s="33"/>
      <c r="U119" s="33"/>
      <c r="V119" s="33"/>
      <c r="W119" s="33"/>
      <c r="X119" s="33"/>
      <c r="Y119" s="58"/>
      <c r="Z119" s="34"/>
      <c r="AA119" s="34"/>
      <c r="AB119" s="34"/>
      <c r="AC119" s="34"/>
      <c r="AD119" s="34"/>
      <c r="AE119" s="34"/>
      <c r="AF119" s="34"/>
      <c r="AG119" s="34"/>
      <c r="AH119" s="34"/>
      <c r="AI119" s="34"/>
      <c r="AJ119" s="34"/>
    </row>
    <row r="120" spans="1:42" s="113" customFormat="1" ht="12" customHeight="1" x14ac:dyDescent="0.35">
      <c r="A120" s="92" t="s">
        <v>59</v>
      </c>
      <c r="B120" s="92"/>
      <c r="C120" s="92"/>
      <c r="D120" s="29"/>
      <c r="E120" s="29"/>
      <c r="F120" s="29"/>
      <c r="G120" s="29"/>
      <c r="H120" s="29"/>
      <c r="I120" s="29"/>
      <c r="J120" s="29"/>
      <c r="K120" s="23"/>
      <c r="L120" s="23"/>
      <c r="M120" s="23"/>
      <c r="N120" s="60"/>
      <c r="O120" s="23"/>
      <c r="P120" s="23"/>
      <c r="Q120" s="23"/>
      <c r="R120" s="23"/>
      <c r="S120" s="23"/>
      <c r="T120" s="23"/>
      <c r="U120" s="23"/>
      <c r="V120" s="23"/>
      <c r="W120" s="23"/>
      <c r="X120" s="23"/>
      <c r="Y120" s="23"/>
      <c r="Z120" s="23"/>
      <c r="AA120" s="23"/>
      <c r="AB120" s="23"/>
      <c r="AC120" s="23"/>
      <c r="AD120" s="23"/>
      <c r="AE120" s="60"/>
      <c r="AF120" s="152"/>
      <c r="AG120" s="152"/>
      <c r="AH120" s="152"/>
      <c r="AI120" s="152"/>
      <c r="AJ120" s="152"/>
      <c r="AK120" s="152"/>
      <c r="AL120" s="152"/>
      <c r="AM120" s="152"/>
      <c r="AN120" s="152"/>
      <c r="AO120" s="152"/>
    </row>
    <row r="121" spans="1:42" s="113" customFormat="1" ht="12" customHeight="1" x14ac:dyDescent="0.35">
      <c r="A121" s="278" t="s">
        <v>268</v>
      </c>
      <c r="B121" s="92"/>
      <c r="C121" s="92"/>
      <c r="D121" s="29"/>
      <c r="E121" s="29"/>
      <c r="F121" s="29"/>
      <c r="G121" s="29"/>
      <c r="H121" s="29"/>
      <c r="I121" s="29"/>
      <c r="J121" s="29"/>
      <c r="K121" s="23"/>
      <c r="L121" s="23"/>
      <c r="M121" s="23"/>
      <c r="N121" s="60"/>
      <c r="O121" s="23"/>
      <c r="P121" s="23"/>
      <c r="Q121" s="23"/>
      <c r="R121" s="23"/>
      <c r="S121" s="23"/>
      <c r="T121" s="23"/>
      <c r="U121" s="23"/>
      <c r="V121" s="23"/>
      <c r="W121" s="23"/>
      <c r="X121" s="23"/>
      <c r="Y121" s="23"/>
      <c r="Z121" s="23"/>
      <c r="AA121" s="23"/>
      <c r="AB121" s="23"/>
      <c r="AC121" s="23"/>
      <c r="AD121" s="23"/>
      <c r="AE121" s="60"/>
      <c r="AF121" s="152"/>
      <c r="AG121" s="152"/>
      <c r="AH121" s="152"/>
      <c r="AI121" s="152"/>
      <c r="AJ121" s="152"/>
      <c r="AK121" s="152"/>
      <c r="AL121" s="152"/>
      <c r="AM121" s="152"/>
      <c r="AN121" s="152"/>
      <c r="AO121" s="152"/>
    </row>
    <row r="122" spans="1:42" s="113" customFormat="1" ht="12" customHeight="1" x14ac:dyDescent="0.35">
      <c r="A122" s="92" t="s">
        <v>45</v>
      </c>
      <c r="B122" s="92"/>
      <c r="C122" s="92"/>
      <c r="D122" s="29"/>
      <c r="E122" s="29"/>
      <c r="F122" s="29"/>
      <c r="G122" s="29"/>
      <c r="H122" s="29"/>
      <c r="I122" s="29"/>
      <c r="J122" s="29"/>
      <c r="K122" s="23"/>
      <c r="L122" s="23"/>
      <c r="M122" s="23"/>
      <c r="N122" s="59"/>
      <c r="O122" s="23"/>
      <c r="P122" s="23"/>
      <c r="Q122" s="23"/>
      <c r="R122" s="23"/>
      <c r="S122" s="23"/>
      <c r="T122" s="23"/>
      <c r="U122" s="23"/>
      <c r="V122" s="23"/>
      <c r="W122" s="23"/>
      <c r="X122" s="23"/>
      <c r="Y122" s="23"/>
      <c r="Z122" s="23"/>
      <c r="AA122" s="23"/>
      <c r="AB122" s="23"/>
      <c r="AC122" s="23"/>
      <c r="AD122" s="23"/>
      <c r="AE122" s="60"/>
      <c r="AF122" s="24"/>
      <c r="AG122" s="24"/>
      <c r="AH122" s="24"/>
      <c r="AI122" s="24"/>
      <c r="AJ122" s="24"/>
      <c r="AK122" s="24"/>
      <c r="AL122" s="24"/>
      <c r="AM122" s="24"/>
      <c r="AN122" s="24"/>
      <c r="AO122" s="24"/>
    </row>
    <row r="123" spans="1:42" s="113" customFormat="1" ht="12" customHeight="1" x14ac:dyDescent="0.35">
      <c r="A123" s="75" t="s">
        <v>269</v>
      </c>
      <c r="B123" s="92"/>
      <c r="C123" s="92"/>
      <c r="D123" s="29"/>
      <c r="E123" s="29"/>
      <c r="F123" s="29"/>
      <c r="G123" s="29"/>
      <c r="H123" s="29"/>
      <c r="I123" s="29"/>
      <c r="J123" s="29"/>
      <c r="K123" s="23"/>
      <c r="L123" s="23"/>
      <c r="M123" s="23"/>
      <c r="N123" s="59"/>
      <c r="O123" s="23"/>
      <c r="P123" s="23"/>
      <c r="Q123" s="23"/>
      <c r="R123" s="23"/>
      <c r="S123" s="23"/>
      <c r="T123" s="23"/>
      <c r="U123" s="23"/>
      <c r="V123" s="23"/>
      <c r="W123" s="23"/>
      <c r="X123" s="23"/>
      <c r="Y123" s="23"/>
      <c r="Z123" s="23"/>
      <c r="AA123" s="23"/>
      <c r="AB123" s="23"/>
      <c r="AC123" s="23"/>
      <c r="AD123" s="23"/>
      <c r="AE123" s="60"/>
      <c r="AF123" s="24"/>
      <c r="AG123" s="24"/>
      <c r="AH123" s="24"/>
      <c r="AI123" s="24"/>
      <c r="AJ123" s="24"/>
      <c r="AK123" s="24"/>
      <c r="AL123" s="24"/>
      <c r="AM123" s="24"/>
      <c r="AN123" s="24"/>
      <c r="AO123" s="24"/>
    </row>
    <row r="124" spans="1:42" s="113" customFormat="1" ht="12" customHeight="1" x14ac:dyDescent="0.35">
      <c r="A124" s="56" t="s">
        <v>32</v>
      </c>
      <c r="B124" s="56"/>
      <c r="C124" s="56"/>
      <c r="K124" s="23"/>
      <c r="L124" s="23"/>
      <c r="M124" s="23"/>
      <c r="N124" s="59"/>
      <c r="O124" s="23"/>
      <c r="P124" s="23"/>
      <c r="Q124" s="23"/>
      <c r="R124" s="23"/>
      <c r="S124" s="23"/>
      <c r="T124" s="23"/>
      <c r="U124" s="23"/>
      <c r="V124" s="23"/>
      <c r="W124" s="23"/>
      <c r="X124" s="23"/>
      <c r="Y124" s="23"/>
      <c r="Z124" s="23"/>
      <c r="AA124" s="23"/>
      <c r="AB124" s="23"/>
      <c r="AC124" s="23"/>
      <c r="AD124" s="23"/>
      <c r="AE124" s="60"/>
      <c r="AF124" s="24"/>
      <c r="AG124" s="24"/>
      <c r="AH124" s="24"/>
      <c r="AI124" s="24"/>
      <c r="AJ124" s="24"/>
      <c r="AK124" s="24"/>
      <c r="AL124" s="24"/>
      <c r="AM124" s="24"/>
      <c r="AN124" s="24"/>
      <c r="AO124" s="24"/>
    </row>
    <row r="125" spans="1:42" s="113" customFormat="1" ht="30" customHeight="1" x14ac:dyDescent="0.35">
      <c r="A125" s="61" t="s">
        <v>270</v>
      </c>
      <c r="B125" s="61"/>
      <c r="C125" s="61"/>
      <c r="D125" s="154"/>
      <c r="E125" s="154"/>
      <c r="F125" s="154"/>
      <c r="G125" s="154"/>
      <c r="H125" s="154"/>
      <c r="I125" s="154"/>
      <c r="J125" s="154"/>
      <c r="K125" s="23"/>
      <c r="L125" s="23"/>
      <c r="M125" s="23"/>
      <c r="N125" s="59"/>
      <c r="O125" s="23"/>
      <c r="P125" s="23"/>
      <c r="Q125" s="23"/>
      <c r="R125" s="23"/>
      <c r="S125" s="23"/>
      <c r="T125" s="23"/>
      <c r="U125" s="23"/>
      <c r="V125" s="23"/>
      <c r="W125" s="23"/>
      <c r="X125" s="23"/>
      <c r="Y125" s="23"/>
      <c r="Z125" s="23"/>
      <c r="AA125" s="23"/>
      <c r="AB125" s="23"/>
      <c r="AC125" s="23"/>
      <c r="AD125" s="23"/>
      <c r="AE125" s="60"/>
      <c r="AF125" s="24"/>
      <c r="AG125" s="24"/>
      <c r="AH125" s="24"/>
      <c r="AI125" s="24"/>
      <c r="AJ125" s="24"/>
      <c r="AK125" s="24"/>
      <c r="AL125" s="24"/>
      <c r="AM125" s="24"/>
      <c r="AN125" s="24"/>
      <c r="AO125" s="24"/>
    </row>
    <row r="126" spans="1:42" s="165" customFormat="1" ht="20.25" customHeight="1" x14ac:dyDescent="0.35">
      <c r="A126" s="180" t="s">
        <v>153</v>
      </c>
      <c r="AO126" s="166"/>
    </row>
    <row r="127" spans="1:42" s="105" customFormat="1" ht="15" customHeight="1" x14ac:dyDescent="0.35">
      <c r="A127" s="137"/>
      <c r="B127" s="282" t="s">
        <v>145</v>
      </c>
      <c r="C127" s="283"/>
      <c r="D127" s="283"/>
      <c r="E127" s="283"/>
      <c r="F127" s="283"/>
      <c r="G127" s="283"/>
      <c r="H127" s="283"/>
      <c r="I127" s="283"/>
      <c r="J127" s="283"/>
      <c r="K127" s="283"/>
      <c r="L127" s="283"/>
      <c r="M127" s="283"/>
      <c r="N127" s="284"/>
      <c r="O127" s="279" t="s">
        <v>55</v>
      </c>
      <c r="P127" s="280"/>
      <c r="Q127" s="280"/>
      <c r="R127" s="280"/>
      <c r="S127" s="280"/>
      <c r="T127" s="280"/>
      <c r="U127" s="280"/>
      <c r="V127" s="280"/>
      <c r="W127" s="280"/>
      <c r="X127" s="280"/>
      <c r="Y127" s="280"/>
      <c r="Z127" s="280"/>
      <c r="AA127" s="280"/>
      <c r="AB127" s="281"/>
      <c r="AC127" s="281" t="s">
        <v>57</v>
      </c>
      <c r="AD127" s="281"/>
      <c r="AE127" s="281"/>
      <c r="AF127" s="281"/>
      <c r="AG127" s="281"/>
      <c r="AH127" s="281"/>
      <c r="AI127" s="281"/>
      <c r="AJ127" s="281"/>
      <c r="AK127" s="281"/>
      <c r="AL127" s="281"/>
      <c r="AM127" s="280"/>
      <c r="AN127" s="280"/>
      <c r="AO127" s="280"/>
    </row>
    <row r="128" spans="1:42" s="105" customFormat="1" ht="44.15" customHeight="1" x14ac:dyDescent="0.35">
      <c r="A128" s="106" t="s">
        <v>35</v>
      </c>
      <c r="B128" s="107" t="s">
        <v>156</v>
      </c>
      <c r="C128" s="107" t="s">
        <v>157</v>
      </c>
      <c r="D128" s="107" t="s">
        <v>158</v>
      </c>
      <c r="E128" s="107" t="s">
        <v>159</v>
      </c>
      <c r="F128" s="107" t="s">
        <v>160</v>
      </c>
      <c r="G128" s="107" t="s">
        <v>161</v>
      </c>
      <c r="H128" s="107" t="s">
        <v>162</v>
      </c>
      <c r="I128" s="107" t="s">
        <v>163</v>
      </c>
      <c r="J128" s="107" t="s">
        <v>164</v>
      </c>
      <c r="K128" s="107" t="s">
        <v>165</v>
      </c>
      <c r="L128" s="107" t="s">
        <v>166</v>
      </c>
      <c r="M128" s="107" t="s">
        <v>167</v>
      </c>
      <c r="N128" s="107" t="s">
        <v>168</v>
      </c>
      <c r="O128" s="107" t="s">
        <v>56</v>
      </c>
      <c r="P128" s="107" t="s">
        <v>170</v>
      </c>
      <c r="Q128" s="107" t="s">
        <v>171</v>
      </c>
      <c r="R128" s="107" t="s">
        <v>172</v>
      </c>
      <c r="S128" s="107" t="s">
        <v>173</v>
      </c>
      <c r="T128" s="107" t="s">
        <v>174</v>
      </c>
      <c r="U128" s="107" t="s">
        <v>175</v>
      </c>
      <c r="V128" s="107" t="s">
        <v>176</v>
      </c>
      <c r="W128" s="107" t="s">
        <v>177</v>
      </c>
      <c r="X128" s="107" t="s">
        <v>178</v>
      </c>
      <c r="Y128" s="107" t="s">
        <v>179</v>
      </c>
      <c r="Z128" s="107" t="s">
        <v>180</v>
      </c>
      <c r="AA128" s="107" t="s">
        <v>181</v>
      </c>
      <c r="AB128" s="107" t="s">
        <v>182</v>
      </c>
      <c r="AC128" s="107" t="s">
        <v>60</v>
      </c>
      <c r="AD128" s="107" t="s">
        <v>61</v>
      </c>
      <c r="AE128" s="107" t="s">
        <v>62</v>
      </c>
      <c r="AF128" s="107" t="s">
        <v>63</v>
      </c>
      <c r="AG128" s="107" t="s">
        <v>64</v>
      </c>
      <c r="AH128" s="107" t="s">
        <v>65</v>
      </c>
      <c r="AI128" s="107" t="s">
        <v>66</v>
      </c>
      <c r="AJ128" s="107" t="s">
        <v>67</v>
      </c>
      <c r="AK128" s="107" t="s">
        <v>68</v>
      </c>
      <c r="AL128" s="107" t="s">
        <v>69</v>
      </c>
      <c r="AM128" s="107" t="s">
        <v>70</v>
      </c>
      <c r="AN128" s="107" t="s">
        <v>71</v>
      </c>
      <c r="AO128" s="131" t="s">
        <v>72</v>
      </c>
    </row>
    <row r="129" spans="1:41" s="165" customFormat="1" ht="15" customHeight="1" x14ac:dyDescent="0.35">
      <c r="A129" s="74" t="s">
        <v>23</v>
      </c>
      <c r="B129" s="139">
        <v>126230</v>
      </c>
      <c r="C129" s="139">
        <v>104903</v>
      </c>
      <c r="D129" s="167">
        <v>117424</v>
      </c>
      <c r="E129" s="167">
        <v>114845</v>
      </c>
      <c r="F129" s="167">
        <v>120229</v>
      </c>
      <c r="G129" s="167">
        <v>107303</v>
      </c>
      <c r="H129" s="167">
        <v>111369</v>
      </c>
      <c r="I129" s="167">
        <v>102680</v>
      </c>
      <c r="J129" s="167">
        <v>106288</v>
      </c>
      <c r="K129" s="167">
        <v>121334</v>
      </c>
      <c r="L129" s="167">
        <v>108973</v>
      </c>
      <c r="M129" s="167">
        <v>98377</v>
      </c>
      <c r="N129" s="167">
        <f>SUM(B129:M129)/12</f>
        <v>111662.91666666667</v>
      </c>
      <c r="O129" s="167">
        <v>111446</v>
      </c>
      <c r="P129" s="168">
        <v>88172</v>
      </c>
      <c r="Q129" s="168">
        <v>90518</v>
      </c>
      <c r="R129" s="168">
        <v>100879</v>
      </c>
      <c r="S129" s="168">
        <v>103178</v>
      </c>
      <c r="T129" s="168">
        <v>97060</v>
      </c>
      <c r="U129" s="168">
        <v>108864</v>
      </c>
      <c r="V129" s="168">
        <v>112862</v>
      </c>
      <c r="W129" s="168">
        <v>113104</v>
      </c>
      <c r="X129" s="168">
        <v>104340</v>
      </c>
      <c r="Y129" s="168">
        <v>110505</v>
      </c>
      <c r="Z129" s="168">
        <v>100334</v>
      </c>
      <c r="AA129" s="168">
        <v>124859</v>
      </c>
      <c r="AB129" s="169">
        <f>SUM(O129:AA129)/13</f>
        <v>105086.23076923077</v>
      </c>
      <c r="AC129" s="124">
        <f t="shared" ref="AC129:AL133" si="17">(O129-D129)/D129</f>
        <v>-5.0909524458373073E-2</v>
      </c>
      <c r="AD129" s="124">
        <f t="shared" si="17"/>
        <v>-0.23225216596281945</v>
      </c>
      <c r="AE129" s="124">
        <f t="shared" si="17"/>
        <v>-0.24712007918222725</v>
      </c>
      <c r="AF129" s="124">
        <f t="shared" si="17"/>
        <v>-5.9867850852259492E-2</v>
      </c>
      <c r="AG129" s="124">
        <f t="shared" si="17"/>
        <v>-7.3548294408677453E-2</v>
      </c>
      <c r="AH129" s="124">
        <f t="shared" si="17"/>
        <v>-5.4733151538761203E-2</v>
      </c>
      <c r="AI129" s="124">
        <f t="shared" si="17"/>
        <v>2.4236037934668071E-2</v>
      </c>
      <c r="AJ129" s="124">
        <f t="shared" si="17"/>
        <v>-6.9823792176966062E-2</v>
      </c>
      <c r="AK129" s="124">
        <f t="shared" si="17"/>
        <v>3.7908472740954179E-2</v>
      </c>
      <c r="AL129" s="124">
        <f t="shared" si="17"/>
        <v>6.0613761346656234E-2</v>
      </c>
      <c r="AM129" s="124">
        <f>(Y129-B129)/B129</f>
        <v>-0.12457418997068842</v>
      </c>
      <c r="AN129" s="124">
        <f>(Z129-C129)/C129</f>
        <v>-4.3554521796326129E-2</v>
      </c>
      <c r="AO129" s="125">
        <f>(AA129-D129)/D129</f>
        <v>6.3317550074942094E-2</v>
      </c>
    </row>
    <row r="130" spans="1:41" s="165" customFormat="1" ht="15" customHeight="1" x14ac:dyDescent="0.35">
      <c r="A130" s="74" t="s">
        <v>24</v>
      </c>
      <c r="B130" s="142" t="s">
        <v>46</v>
      </c>
      <c r="C130" s="142" t="s">
        <v>46</v>
      </c>
      <c r="D130" s="116" t="s">
        <v>46</v>
      </c>
      <c r="E130" s="116" t="s">
        <v>46</v>
      </c>
      <c r="F130" s="116" t="s">
        <v>46</v>
      </c>
      <c r="G130" s="116" t="s">
        <v>46</v>
      </c>
      <c r="H130" s="116" t="s">
        <v>46</v>
      </c>
      <c r="I130" s="116" t="s">
        <v>46</v>
      </c>
      <c r="J130" s="116" t="s">
        <v>46</v>
      </c>
      <c r="K130" s="116" t="s">
        <v>46</v>
      </c>
      <c r="L130" s="116" t="s">
        <v>46</v>
      </c>
      <c r="M130" s="116" t="s">
        <v>46</v>
      </c>
      <c r="N130" s="116" t="s">
        <v>46</v>
      </c>
      <c r="O130" s="116" t="s">
        <v>46</v>
      </c>
      <c r="P130" s="140" t="s">
        <v>46</v>
      </c>
      <c r="Q130" s="140" t="s">
        <v>46</v>
      </c>
      <c r="R130" s="140" t="s">
        <v>46</v>
      </c>
      <c r="S130" s="140" t="s">
        <v>46</v>
      </c>
      <c r="T130" s="140" t="s">
        <v>46</v>
      </c>
      <c r="U130" s="140" t="s">
        <v>46</v>
      </c>
      <c r="V130" s="140" t="s">
        <v>46</v>
      </c>
      <c r="W130" s="140" t="s">
        <v>46</v>
      </c>
      <c r="X130" s="140" t="s">
        <v>46</v>
      </c>
      <c r="Y130" s="140" t="s">
        <v>46</v>
      </c>
      <c r="Z130" s="140" t="s">
        <v>46</v>
      </c>
      <c r="AA130" s="140" t="s">
        <v>46</v>
      </c>
      <c r="AB130" s="115" t="s">
        <v>46</v>
      </c>
      <c r="AC130" s="124" t="s">
        <v>46</v>
      </c>
      <c r="AD130" s="124" t="s">
        <v>46</v>
      </c>
      <c r="AE130" s="124" t="s">
        <v>46</v>
      </c>
      <c r="AF130" s="124" t="s">
        <v>46</v>
      </c>
      <c r="AG130" s="124" t="s">
        <v>46</v>
      </c>
      <c r="AH130" s="124" t="s">
        <v>46</v>
      </c>
      <c r="AI130" s="124" t="s">
        <v>46</v>
      </c>
      <c r="AJ130" s="124" t="s">
        <v>46</v>
      </c>
      <c r="AK130" s="124" t="s">
        <v>46</v>
      </c>
      <c r="AL130" s="124" t="s">
        <v>46</v>
      </c>
      <c r="AM130" s="124" t="s">
        <v>46</v>
      </c>
      <c r="AN130" s="124" t="s">
        <v>46</v>
      </c>
      <c r="AO130" s="125" t="s">
        <v>46</v>
      </c>
    </row>
    <row r="131" spans="1:41" s="165" customFormat="1" ht="15" customHeight="1" x14ac:dyDescent="0.35">
      <c r="A131" s="74" t="s">
        <v>25</v>
      </c>
      <c r="B131" s="139">
        <v>1190</v>
      </c>
      <c r="C131" s="139">
        <v>1009</v>
      </c>
      <c r="D131" s="167">
        <v>1034</v>
      </c>
      <c r="E131" s="167">
        <v>1091</v>
      </c>
      <c r="F131" s="167">
        <v>1218</v>
      </c>
      <c r="G131" s="167">
        <v>914</v>
      </c>
      <c r="H131" s="167">
        <v>914</v>
      </c>
      <c r="I131" s="167">
        <v>777</v>
      </c>
      <c r="J131" s="167">
        <v>989</v>
      </c>
      <c r="K131" s="167">
        <v>1017</v>
      </c>
      <c r="L131" s="167">
        <v>924</v>
      </c>
      <c r="M131" s="167">
        <v>771</v>
      </c>
      <c r="N131" s="167">
        <f>SUM(B131:M131)/12</f>
        <v>987.33333333333337</v>
      </c>
      <c r="O131" s="167">
        <v>799</v>
      </c>
      <c r="P131" s="167">
        <v>637</v>
      </c>
      <c r="Q131" s="167">
        <v>656</v>
      </c>
      <c r="R131" s="167">
        <v>672</v>
      </c>
      <c r="S131" s="167">
        <v>694</v>
      </c>
      <c r="T131" s="167">
        <v>624</v>
      </c>
      <c r="U131" s="167">
        <v>757</v>
      </c>
      <c r="V131" s="167">
        <v>884</v>
      </c>
      <c r="W131" s="167">
        <v>802</v>
      </c>
      <c r="X131" s="167">
        <v>771</v>
      </c>
      <c r="Y131" s="167">
        <v>801</v>
      </c>
      <c r="Z131" s="167">
        <v>820</v>
      </c>
      <c r="AA131" s="167">
        <v>930</v>
      </c>
      <c r="AB131" s="169">
        <f>SUM(O131:AA131)/13</f>
        <v>757.46153846153845</v>
      </c>
      <c r="AC131" s="124">
        <f t="shared" si="17"/>
        <v>-0.22727272727272727</v>
      </c>
      <c r="AD131" s="124">
        <f t="shared" si="17"/>
        <v>-0.41613198900091658</v>
      </c>
      <c r="AE131" s="124">
        <f t="shared" si="17"/>
        <v>-0.46141215106732347</v>
      </c>
      <c r="AF131" s="124">
        <f t="shared" si="17"/>
        <v>-0.26477024070021882</v>
      </c>
      <c r="AG131" s="124">
        <f t="shared" si="17"/>
        <v>-0.24070021881838075</v>
      </c>
      <c r="AH131" s="124">
        <f t="shared" si="17"/>
        <v>-0.19691119691119691</v>
      </c>
      <c r="AI131" s="124">
        <f t="shared" si="17"/>
        <v>-0.23458038422649141</v>
      </c>
      <c r="AJ131" s="124">
        <f t="shared" si="17"/>
        <v>-0.13077679449360866</v>
      </c>
      <c r="AK131" s="124">
        <f t="shared" si="17"/>
        <v>-0.13203463203463203</v>
      </c>
      <c r="AL131" s="198">
        <f t="shared" si="17"/>
        <v>0</v>
      </c>
      <c r="AM131" s="124">
        <f>(Y131-B131)/B131</f>
        <v>-0.32689075630252101</v>
      </c>
      <c r="AN131" s="124">
        <f>(Z131-C131)/C131</f>
        <v>-0.18731417244796827</v>
      </c>
      <c r="AO131" s="125">
        <f>(AA131-D131)/D131</f>
        <v>-0.10058027079303675</v>
      </c>
    </row>
    <row r="132" spans="1:41" s="165" customFormat="1" ht="15" customHeight="1" x14ac:dyDescent="0.35">
      <c r="A132" s="74" t="s">
        <v>26</v>
      </c>
      <c r="B132" s="142" t="s">
        <v>46</v>
      </c>
      <c r="C132" s="142" t="s">
        <v>46</v>
      </c>
      <c r="D132" s="116" t="s">
        <v>46</v>
      </c>
      <c r="E132" s="116" t="s">
        <v>46</v>
      </c>
      <c r="F132" s="116" t="s">
        <v>46</v>
      </c>
      <c r="G132" s="116" t="s">
        <v>46</v>
      </c>
      <c r="H132" s="116" t="s">
        <v>46</v>
      </c>
      <c r="I132" s="116" t="s">
        <v>46</v>
      </c>
      <c r="J132" s="116" t="s">
        <v>46</v>
      </c>
      <c r="K132" s="116" t="s">
        <v>46</v>
      </c>
      <c r="L132" s="116" t="s">
        <v>46</v>
      </c>
      <c r="M132" s="116" t="s">
        <v>46</v>
      </c>
      <c r="N132" s="116" t="s">
        <v>46</v>
      </c>
      <c r="O132" s="172" t="s">
        <v>46</v>
      </c>
      <c r="P132" s="140" t="s">
        <v>46</v>
      </c>
      <c r="Q132" s="140" t="s">
        <v>46</v>
      </c>
      <c r="R132" s="140" t="s">
        <v>46</v>
      </c>
      <c r="S132" s="140" t="s">
        <v>46</v>
      </c>
      <c r="T132" s="140" t="s">
        <v>46</v>
      </c>
      <c r="U132" s="140" t="s">
        <v>46</v>
      </c>
      <c r="V132" s="140" t="s">
        <v>46</v>
      </c>
      <c r="W132" s="140" t="s">
        <v>46</v>
      </c>
      <c r="X132" s="140" t="s">
        <v>46</v>
      </c>
      <c r="Y132" s="140" t="s">
        <v>46</v>
      </c>
      <c r="Z132" s="140" t="s">
        <v>46</v>
      </c>
      <c r="AA132" s="140" t="s">
        <v>46</v>
      </c>
      <c r="AB132" s="115" t="s">
        <v>46</v>
      </c>
      <c r="AC132" s="124" t="s">
        <v>46</v>
      </c>
      <c r="AD132" s="124" t="s">
        <v>46</v>
      </c>
      <c r="AE132" s="124" t="s">
        <v>46</v>
      </c>
      <c r="AF132" s="124" t="s">
        <v>46</v>
      </c>
      <c r="AG132" s="124" t="s">
        <v>46</v>
      </c>
      <c r="AH132" s="124" t="s">
        <v>46</v>
      </c>
      <c r="AI132" s="124" t="s">
        <v>46</v>
      </c>
      <c r="AJ132" s="124" t="s">
        <v>46</v>
      </c>
      <c r="AK132" s="124" t="s">
        <v>46</v>
      </c>
      <c r="AL132" s="124" t="s">
        <v>46</v>
      </c>
      <c r="AM132" s="124" t="s">
        <v>46</v>
      </c>
      <c r="AN132" s="124" t="s">
        <v>46</v>
      </c>
      <c r="AO132" s="125" t="s">
        <v>46</v>
      </c>
    </row>
    <row r="133" spans="1:41" s="165" customFormat="1" ht="15" customHeight="1" x14ac:dyDescent="0.35">
      <c r="A133" s="181" t="s">
        <v>28</v>
      </c>
      <c r="B133" s="174">
        <v>17984</v>
      </c>
      <c r="C133" s="174">
        <v>12215</v>
      </c>
      <c r="D133" s="229">
        <v>12650</v>
      </c>
      <c r="E133" s="229">
        <v>13273</v>
      </c>
      <c r="F133" s="229">
        <v>14404</v>
      </c>
      <c r="G133" s="229">
        <v>13505</v>
      </c>
      <c r="H133" s="229">
        <v>13064</v>
      </c>
      <c r="I133" s="229">
        <v>12845</v>
      </c>
      <c r="J133" s="229">
        <v>13209</v>
      </c>
      <c r="K133" s="229">
        <v>64230</v>
      </c>
      <c r="L133" s="229">
        <v>52658</v>
      </c>
      <c r="M133" s="229">
        <v>20148</v>
      </c>
      <c r="N133" s="229">
        <f>SUM(B133:M133)/12</f>
        <v>21682.083333333332</v>
      </c>
      <c r="O133" s="229">
        <v>9948</v>
      </c>
      <c r="P133" s="229">
        <v>6393</v>
      </c>
      <c r="Q133" s="229">
        <v>6946</v>
      </c>
      <c r="R133" s="229">
        <v>8470</v>
      </c>
      <c r="S133" s="229">
        <v>9828</v>
      </c>
      <c r="T133" s="229">
        <v>9861</v>
      </c>
      <c r="U133" s="229">
        <v>11531</v>
      </c>
      <c r="V133" s="229">
        <v>68892</v>
      </c>
      <c r="W133" s="229">
        <v>42759</v>
      </c>
      <c r="X133" s="229">
        <v>15895</v>
      </c>
      <c r="Y133" s="229">
        <v>12281</v>
      </c>
      <c r="Z133" s="229">
        <v>10269</v>
      </c>
      <c r="AA133" s="229">
        <v>12149</v>
      </c>
      <c r="AB133" s="230">
        <f>SUM(O133:AA133)/13</f>
        <v>17324.76923076923</v>
      </c>
      <c r="AC133" s="175">
        <f t="shared" si="17"/>
        <v>-0.21359683794466403</v>
      </c>
      <c r="AD133" s="175">
        <f t="shared" si="17"/>
        <v>-0.51834551344835378</v>
      </c>
      <c r="AE133" s="175">
        <f t="shared" si="17"/>
        <v>-0.51777284087753406</v>
      </c>
      <c r="AF133" s="175">
        <f t="shared" si="17"/>
        <v>-0.37282487967419475</v>
      </c>
      <c r="AG133" s="175">
        <f t="shared" si="17"/>
        <v>-0.24770361298224128</v>
      </c>
      <c r="AH133" s="175">
        <f t="shared" si="17"/>
        <v>-0.232308291163877</v>
      </c>
      <c r="AI133" s="175">
        <f t="shared" si="17"/>
        <v>-0.12703459762283292</v>
      </c>
      <c r="AJ133" s="175">
        <f t="shared" si="17"/>
        <v>7.2582905184493229E-2</v>
      </c>
      <c r="AK133" s="175">
        <f t="shared" si="17"/>
        <v>-0.18798663071138288</v>
      </c>
      <c r="AL133" s="175">
        <f t="shared" si="17"/>
        <v>-0.21108794917609688</v>
      </c>
      <c r="AM133" s="175">
        <f>(Y133-B133)/B133</f>
        <v>-0.31711521352313166</v>
      </c>
      <c r="AN133" s="175">
        <f>(Z133-C133)/C133</f>
        <v>-0.15931232091690545</v>
      </c>
      <c r="AO133" s="189">
        <f>(AA133-D133)/D133</f>
        <v>-3.9604743083003956E-2</v>
      </c>
    </row>
    <row r="134" spans="1:41" s="113" customFormat="1" ht="17.25" customHeight="1" x14ac:dyDescent="0.35">
      <c r="A134" s="56" t="s">
        <v>29</v>
      </c>
      <c r="B134" s="56"/>
      <c r="C134" s="56"/>
      <c r="D134" s="23"/>
      <c r="E134" s="23"/>
      <c r="F134" s="23"/>
      <c r="G134" s="23"/>
      <c r="H134" s="23"/>
      <c r="I134" s="23"/>
      <c r="J134" s="23"/>
      <c r="AO134" s="153"/>
    </row>
    <row r="135" spans="1:41" s="113" customFormat="1" ht="12" customHeight="1" x14ac:dyDescent="0.35">
      <c r="A135" s="75" t="s">
        <v>125</v>
      </c>
      <c r="B135" s="29"/>
      <c r="C135" s="29"/>
      <c r="D135" s="29"/>
      <c r="E135" s="29"/>
      <c r="F135" s="29"/>
      <c r="G135" s="29"/>
      <c r="H135" s="29"/>
      <c r="I135" s="29"/>
      <c r="J135" s="29"/>
      <c r="K135" s="23"/>
      <c r="L135" s="23"/>
      <c r="M135" s="23"/>
      <c r="N135" s="60"/>
      <c r="O135" s="23"/>
      <c r="P135" s="23"/>
      <c r="Q135" s="23"/>
      <c r="R135" s="23"/>
      <c r="S135" s="23"/>
      <c r="T135" s="23"/>
      <c r="U135" s="23"/>
      <c r="V135" s="23"/>
      <c r="W135" s="23"/>
      <c r="X135" s="23"/>
      <c r="Y135" s="23"/>
      <c r="Z135" s="23"/>
      <c r="AA135" s="23"/>
      <c r="AB135" s="23"/>
      <c r="AC135" s="23"/>
      <c r="AD135" s="23"/>
      <c r="AE135" s="60"/>
      <c r="AF135" s="152"/>
      <c r="AG135" s="152"/>
      <c r="AH135" s="152"/>
      <c r="AI135" s="152"/>
      <c r="AJ135" s="152"/>
      <c r="AK135" s="152"/>
      <c r="AL135" s="152"/>
      <c r="AM135" s="152"/>
      <c r="AN135" s="152"/>
      <c r="AO135" s="152"/>
    </row>
    <row r="136" spans="1:41" s="113" customFormat="1" ht="12" customHeight="1" x14ac:dyDescent="0.35">
      <c r="A136" s="75" t="s">
        <v>30</v>
      </c>
      <c r="B136" s="29"/>
      <c r="C136" s="29"/>
      <c r="D136" s="29"/>
      <c r="E136" s="29"/>
      <c r="F136" s="29"/>
      <c r="G136" s="29"/>
      <c r="H136" s="29"/>
      <c r="I136" s="29"/>
      <c r="J136" s="29"/>
      <c r="K136" s="23"/>
      <c r="L136" s="23"/>
      <c r="M136" s="23"/>
      <c r="N136" s="60"/>
      <c r="O136" s="23"/>
      <c r="P136" s="23"/>
      <c r="Q136" s="23"/>
      <c r="R136" s="23"/>
      <c r="S136" s="23"/>
      <c r="T136" s="23"/>
      <c r="U136" s="23"/>
      <c r="V136" s="23"/>
      <c r="W136" s="23"/>
      <c r="X136" s="23"/>
      <c r="Y136" s="23"/>
      <c r="Z136" s="23"/>
      <c r="AA136" s="23"/>
      <c r="AB136" s="23"/>
      <c r="AC136" s="23"/>
      <c r="AD136" s="23"/>
      <c r="AE136" s="60"/>
      <c r="AF136" s="152"/>
      <c r="AG136" s="152"/>
      <c r="AH136" s="152"/>
      <c r="AI136" s="152"/>
      <c r="AJ136" s="152"/>
      <c r="AK136" s="152"/>
      <c r="AL136" s="152"/>
      <c r="AM136" s="152"/>
      <c r="AN136" s="152"/>
      <c r="AO136" s="152"/>
    </row>
    <row r="137" spans="1:41" s="113" customFormat="1" ht="12" customHeight="1" x14ac:dyDescent="0.35">
      <c r="A137" s="75" t="s">
        <v>31</v>
      </c>
      <c r="B137" s="29"/>
      <c r="C137" s="29"/>
      <c r="D137" s="29"/>
      <c r="E137" s="29"/>
      <c r="F137" s="29"/>
      <c r="G137" s="29"/>
      <c r="H137" s="29"/>
      <c r="I137" s="29"/>
      <c r="J137" s="29"/>
      <c r="K137" s="23"/>
      <c r="L137" s="23"/>
      <c r="M137" s="23"/>
      <c r="N137" s="60"/>
      <c r="O137" s="23"/>
      <c r="P137" s="23"/>
      <c r="Q137" s="23"/>
      <c r="R137" s="23"/>
      <c r="S137" s="23"/>
      <c r="T137" s="23"/>
      <c r="U137" s="23"/>
      <c r="V137" s="23"/>
      <c r="W137" s="23"/>
      <c r="X137" s="23"/>
      <c r="Y137" s="23"/>
      <c r="Z137" s="23"/>
      <c r="AA137" s="23"/>
      <c r="AB137" s="23"/>
      <c r="AC137" s="23"/>
      <c r="AD137" s="23"/>
      <c r="AE137" s="60"/>
      <c r="AF137" s="152"/>
      <c r="AG137" s="152"/>
      <c r="AH137" s="152"/>
      <c r="AI137" s="152"/>
      <c r="AJ137" s="152"/>
      <c r="AK137" s="152"/>
      <c r="AL137" s="152"/>
      <c r="AM137" s="152"/>
      <c r="AN137" s="152"/>
      <c r="AO137" s="152"/>
    </row>
    <row r="138" spans="1:41" s="66" customFormat="1" ht="12" customHeight="1" x14ac:dyDescent="0.35">
      <c r="A138" s="75" t="s">
        <v>43</v>
      </c>
      <c r="B138" s="26"/>
      <c r="C138" s="26"/>
      <c r="D138" s="26"/>
      <c r="E138" s="26"/>
      <c r="F138" s="26"/>
      <c r="G138" s="26"/>
      <c r="H138" s="26"/>
      <c r="I138" s="26"/>
      <c r="J138" s="26"/>
      <c r="K138" s="67"/>
      <c r="L138" s="67"/>
      <c r="M138" s="67"/>
      <c r="N138" s="68"/>
      <c r="O138" s="67"/>
      <c r="P138" s="67"/>
      <c r="Q138" s="67"/>
      <c r="R138" s="67"/>
      <c r="S138" s="67"/>
      <c r="T138" s="67"/>
      <c r="U138" s="67"/>
      <c r="V138" s="67"/>
      <c r="W138" s="67"/>
      <c r="X138" s="67"/>
      <c r="Y138" s="67"/>
      <c r="Z138" s="67"/>
      <c r="AA138" s="67"/>
      <c r="AB138" s="67"/>
      <c r="AC138" s="67"/>
      <c r="AD138" s="67"/>
      <c r="AE138" s="68"/>
      <c r="AF138" s="69"/>
      <c r="AG138" s="69"/>
      <c r="AH138" s="69"/>
      <c r="AI138" s="69"/>
      <c r="AJ138" s="69"/>
      <c r="AK138" s="69"/>
      <c r="AL138" s="69"/>
      <c r="AM138" s="69"/>
      <c r="AN138" s="69"/>
      <c r="AO138" s="69"/>
    </row>
    <row r="139" spans="1:41" ht="12" customHeight="1" x14ac:dyDescent="0.35">
      <c r="A139" s="241" t="s">
        <v>49</v>
      </c>
      <c r="B139" s="241"/>
      <c r="C139" s="241"/>
      <c r="D139" s="241"/>
      <c r="E139" s="241"/>
      <c r="F139" s="241"/>
      <c r="G139" s="241"/>
      <c r="H139" s="241"/>
      <c r="I139" s="241"/>
      <c r="J139" s="241"/>
      <c r="K139" s="33"/>
      <c r="L139" s="33"/>
      <c r="M139" s="33"/>
      <c r="N139" s="57"/>
      <c r="O139" s="33"/>
      <c r="P139" s="33"/>
      <c r="Q139" s="33"/>
      <c r="R139" s="33"/>
      <c r="S139" s="33"/>
      <c r="T139" s="33"/>
      <c r="U139" s="33"/>
      <c r="V139" s="33"/>
      <c r="W139" s="33"/>
      <c r="X139" s="33"/>
      <c r="Y139" s="58"/>
      <c r="Z139" s="34"/>
      <c r="AA139" s="34"/>
      <c r="AB139" s="34"/>
      <c r="AC139" s="34"/>
      <c r="AD139" s="34"/>
      <c r="AE139" s="34"/>
      <c r="AF139" s="34"/>
      <c r="AG139" s="34"/>
      <c r="AH139" s="34"/>
      <c r="AI139" s="34"/>
      <c r="AJ139" s="34"/>
    </row>
    <row r="140" spans="1:41" s="113" customFormat="1" ht="12" customHeight="1" x14ac:dyDescent="0.35">
      <c r="A140" s="92" t="s">
        <v>59</v>
      </c>
      <c r="B140" s="92"/>
      <c r="C140" s="92"/>
      <c r="D140" s="29"/>
      <c r="E140" s="29"/>
      <c r="F140" s="29"/>
      <c r="G140" s="29"/>
      <c r="H140" s="29"/>
      <c r="I140" s="29"/>
      <c r="J140" s="29"/>
      <c r="K140" s="23"/>
      <c r="L140" s="23"/>
      <c r="M140" s="23"/>
      <c r="N140" s="60"/>
      <c r="O140" s="23"/>
      <c r="P140" s="23"/>
      <c r="Q140" s="23"/>
      <c r="R140" s="23"/>
      <c r="S140" s="23"/>
      <c r="T140" s="23"/>
      <c r="U140" s="23"/>
      <c r="V140" s="23"/>
      <c r="W140" s="23"/>
      <c r="X140" s="23"/>
      <c r="Y140" s="23"/>
      <c r="Z140" s="23"/>
      <c r="AA140" s="23"/>
      <c r="AB140" s="23"/>
      <c r="AC140" s="23"/>
      <c r="AD140" s="23"/>
      <c r="AE140" s="60"/>
      <c r="AF140" s="152"/>
      <c r="AG140" s="152"/>
      <c r="AH140" s="152"/>
      <c r="AI140" s="152"/>
      <c r="AJ140" s="152"/>
      <c r="AK140" s="152"/>
      <c r="AL140" s="152"/>
      <c r="AM140" s="152"/>
      <c r="AN140" s="152"/>
      <c r="AO140" s="152"/>
    </row>
    <row r="141" spans="1:41" s="113" customFormat="1" ht="12" customHeight="1" x14ac:dyDescent="0.35">
      <c r="A141" s="278" t="s">
        <v>268</v>
      </c>
      <c r="B141" s="92"/>
      <c r="C141" s="92"/>
      <c r="D141" s="29"/>
      <c r="E141" s="29"/>
      <c r="F141" s="29"/>
      <c r="G141" s="29"/>
      <c r="H141" s="29"/>
      <c r="I141" s="29"/>
      <c r="J141" s="29"/>
      <c r="K141" s="23"/>
      <c r="L141" s="23"/>
      <c r="M141" s="23"/>
      <c r="N141" s="60"/>
      <c r="O141" s="23"/>
      <c r="P141" s="23"/>
      <c r="Q141" s="23"/>
      <c r="R141" s="23"/>
      <c r="S141" s="23"/>
      <c r="T141" s="23"/>
      <c r="U141" s="23"/>
      <c r="V141" s="23"/>
      <c r="W141" s="23"/>
      <c r="X141" s="23"/>
      <c r="Y141" s="23"/>
      <c r="Z141" s="23"/>
      <c r="AA141" s="23"/>
      <c r="AB141" s="23"/>
      <c r="AC141" s="23"/>
      <c r="AD141" s="23"/>
      <c r="AE141" s="60"/>
      <c r="AF141" s="152"/>
      <c r="AG141" s="152"/>
      <c r="AH141" s="152"/>
      <c r="AI141" s="152"/>
      <c r="AJ141" s="152"/>
      <c r="AK141" s="152"/>
      <c r="AL141" s="152"/>
      <c r="AM141" s="152"/>
      <c r="AN141" s="152"/>
      <c r="AO141" s="152"/>
    </row>
    <row r="142" spans="1:41" s="113" customFormat="1" ht="12" customHeight="1" x14ac:dyDescent="0.35">
      <c r="A142" s="92" t="s">
        <v>45</v>
      </c>
      <c r="B142" s="92"/>
      <c r="C142" s="92"/>
      <c r="D142" s="29"/>
      <c r="E142" s="29"/>
      <c r="F142" s="29"/>
      <c r="G142" s="29"/>
      <c r="H142" s="29"/>
      <c r="I142" s="29"/>
      <c r="J142" s="29"/>
      <c r="K142" s="23"/>
      <c r="L142" s="23"/>
      <c r="M142" s="23"/>
      <c r="N142" s="59"/>
      <c r="O142" s="23"/>
      <c r="P142" s="23"/>
      <c r="Q142" s="23"/>
      <c r="R142" s="23"/>
      <c r="S142" s="23"/>
      <c r="T142" s="23"/>
      <c r="U142" s="23"/>
      <c r="V142" s="23"/>
      <c r="W142" s="23"/>
      <c r="X142" s="23"/>
      <c r="Y142" s="23"/>
      <c r="Z142" s="23"/>
      <c r="AA142" s="23"/>
      <c r="AB142" s="23"/>
      <c r="AC142" s="23"/>
      <c r="AD142" s="23"/>
      <c r="AE142" s="60"/>
      <c r="AF142" s="24"/>
      <c r="AG142" s="24"/>
      <c r="AH142" s="24"/>
      <c r="AI142" s="24"/>
      <c r="AJ142" s="24"/>
      <c r="AK142" s="24"/>
      <c r="AL142" s="24"/>
      <c r="AM142" s="24"/>
      <c r="AN142" s="24"/>
      <c r="AO142" s="24"/>
    </row>
    <row r="143" spans="1:41" s="113" customFormat="1" ht="12" customHeight="1" x14ac:dyDescent="0.35">
      <c r="A143" s="75" t="s">
        <v>269</v>
      </c>
      <c r="B143" s="92"/>
      <c r="C143" s="92"/>
      <c r="D143" s="29"/>
      <c r="E143" s="29"/>
      <c r="F143" s="29"/>
      <c r="G143" s="29"/>
      <c r="H143" s="29"/>
      <c r="I143" s="29"/>
      <c r="J143" s="29"/>
      <c r="K143" s="23"/>
      <c r="L143" s="23"/>
      <c r="M143" s="23"/>
      <c r="N143" s="59"/>
      <c r="O143" s="23"/>
      <c r="P143" s="23"/>
      <c r="Q143" s="23"/>
      <c r="R143" s="23"/>
      <c r="S143" s="23"/>
      <c r="T143" s="23"/>
      <c r="U143" s="23"/>
      <c r="V143" s="23"/>
      <c r="W143" s="23"/>
      <c r="X143" s="23"/>
      <c r="Y143" s="23"/>
      <c r="Z143" s="23"/>
      <c r="AA143" s="23"/>
      <c r="AB143" s="23"/>
      <c r="AC143" s="23"/>
      <c r="AD143" s="23"/>
      <c r="AE143" s="60"/>
      <c r="AF143" s="24"/>
      <c r="AG143" s="24"/>
      <c r="AH143" s="24"/>
      <c r="AI143" s="24"/>
      <c r="AJ143" s="24"/>
      <c r="AK143" s="24"/>
      <c r="AL143" s="24"/>
      <c r="AM143" s="24"/>
      <c r="AN143" s="24"/>
      <c r="AO143" s="24"/>
    </row>
    <row r="144" spans="1:41" s="113" customFormat="1" ht="12" customHeight="1" x14ac:dyDescent="0.35">
      <c r="A144" s="56" t="s">
        <v>32</v>
      </c>
      <c r="B144" s="56"/>
      <c r="C144" s="56"/>
      <c r="K144" s="23"/>
      <c r="L144" s="23"/>
      <c r="M144" s="23"/>
      <c r="N144" s="59"/>
      <c r="O144" s="23"/>
      <c r="P144" s="23"/>
      <c r="Q144" s="23"/>
      <c r="R144" s="23"/>
      <c r="S144" s="23"/>
      <c r="T144" s="23"/>
      <c r="U144" s="23"/>
      <c r="V144" s="23"/>
      <c r="W144" s="23"/>
      <c r="X144" s="23"/>
      <c r="Y144" s="23"/>
      <c r="Z144" s="23"/>
      <c r="AA144" s="23"/>
      <c r="AB144" s="23"/>
      <c r="AC144" s="23"/>
      <c r="AD144" s="23"/>
      <c r="AE144" s="60"/>
      <c r="AF144" s="24"/>
      <c r="AG144" s="24"/>
      <c r="AH144" s="24"/>
      <c r="AI144" s="24"/>
      <c r="AJ144" s="24"/>
      <c r="AK144" s="24"/>
      <c r="AL144" s="24"/>
      <c r="AM144" s="24"/>
      <c r="AN144" s="24"/>
      <c r="AO144" s="24"/>
    </row>
    <row r="145" spans="1:41" s="113" customFormat="1" ht="30" customHeight="1" x14ac:dyDescent="0.35">
      <c r="A145" s="61" t="s">
        <v>270</v>
      </c>
      <c r="B145" s="61"/>
      <c r="C145" s="61"/>
      <c r="D145" s="154"/>
      <c r="E145" s="154"/>
      <c r="F145" s="154"/>
      <c r="G145" s="154"/>
      <c r="H145" s="154"/>
      <c r="I145" s="154"/>
      <c r="J145" s="154"/>
      <c r="K145" s="23"/>
      <c r="L145" s="23"/>
      <c r="M145" s="23"/>
      <c r="N145" s="59"/>
      <c r="O145" s="23"/>
      <c r="P145" s="23"/>
      <c r="Q145" s="23"/>
      <c r="R145" s="23"/>
      <c r="S145" s="23"/>
      <c r="T145" s="23"/>
      <c r="U145" s="23"/>
      <c r="V145" s="23"/>
      <c r="W145" s="23"/>
      <c r="X145" s="23"/>
      <c r="Y145" s="23"/>
      <c r="Z145" s="23"/>
      <c r="AA145" s="23"/>
      <c r="AB145" s="23"/>
      <c r="AC145" s="23"/>
      <c r="AD145" s="23"/>
      <c r="AE145" s="60"/>
      <c r="AF145" s="24"/>
      <c r="AG145" s="24"/>
      <c r="AH145" s="24"/>
      <c r="AI145" s="24"/>
      <c r="AJ145" s="24"/>
      <c r="AK145" s="24"/>
      <c r="AL145" s="24"/>
      <c r="AM145" s="24"/>
      <c r="AN145" s="24"/>
      <c r="AO145" s="24"/>
    </row>
    <row r="146" spans="1:41" s="165" customFormat="1" ht="20.25" customHeight="1" x14ac:dyDescent="0.35">
      <c r="A146" s="180" t="s">
        <v>154</v>
      </c>
      <c r="AO146" s="166"/>
    </row>
    <row r="147" spans="1:41" s="105" customFormat="1" ht="15" customHeight="1" x14ac:dyDescent="0.35">
      <c r="A147" s="137"/>
      <c r="B147" s="282" t="s">
        <v>145</v>
      </c>
      <c r="C147" s="283"/>
      <c r="D147" s="283"/>
      <c r="E147" s="283"/>
      <c r="F147" s="283"/>
      <c r="G147" s="283"/>
      <c r="H147" s="283"/>
      <c r="I147" s="283"/>
      <c r="J147" s="283"/>
      <c r="K147" s="283"/>
      <c r="L147" s="283"/>
      <c r="M147" s="283"/>
      <c r="N147" s="284"/>
      <c r="O147" s="279" t="s">
        <v>55</v>
      </c>
      <c r="P147" s="280"/>
      <c r="Q147" s="280"/>
      <c r="R147" s="280"/>
      <c r="S147" s="280"/>
      <c r="T147" s="280"/>
      <c r="U147" s="280"/>
      <c r="V147" s="280"/>
      <c r="W147" s="280"/>
      <c r="X147" s="280"/>
      <c r="Y147" s="280"/>
      <c r="Z147" s="280"/>
      <c r="AA147" s="280"/>
      <c r="AB147" s="281"/>
      <c r="AC147" s="281" t="s">
        <v>57</v>
      </c>
      <c r="AD147" s="281"/>
      <c r="AE147" s="281"/>
      <c r="AF147" s="281"/>
      <c r="AG147" s="281"/>
      <c r="AH147" s="281"/>
      <c r="AI147" s="281"/>
      <c r="AJ147" s="281"/>
      <c r="AK147" s="281"/>
      <c r="AL147" s="281"/>
      <c r="AM147" s="280"/>
      <c r="AN147" s="280"/>
      <c r="AO147" s="280"/>
    </row>
    <row r="148" spans="1:41" s="105" customFormat="1" ht="44.15" customHeight="1" x14ac:dyDescent="0.35">
      <c r="A148" s="106" t="s">
        <v>35</v>
      </c>
      <c r="B148" s="107" t="s">
        <v>156</v>
      </c>
      <c r="C148" s="107" t="s">
        <v>157</v>
      </c>
      <c r="D148" s="107" t="s">
        <v>158</v>
      </c>
      <c r="E148" s="107" t="s">
        <v>159</v>
      </c>
      <c r="F148" s="107" t="s">
        <v>160</v>
      </c>
      <c r="G148" s="107" t="s">
        <v>161</v>
      </c>
      <c r="H148" s="107" t="s">
        <v>162</v>
      </c>
      <c r="I148" s="107" t="s">
        <v>163</v>
      </c>
      <c r="J148" s="107" t="s">
        <v>164</v>
      </c>
      <c r="K148" s="107" t="s">
        <v>165</v>
      </c>
      <c r="L148" s="107" t="s">
        <v>166</v>
      </c>
      <c r="M148" s="107" t="s">
        <v>167</v>
      </c>
      <c r="N148" s="107" t="s">
        <v>168</v>
      </c>
      <c r="O148" s="107" t="s">
        <v>56</v>
      </c>
      <c r="P148" s="107" t="s">
        <v>170</v>
      </c>
      <c r="Q148" s="107" t="s">
        <v>171</v>
      </c>
      <c r="R148" s="107" t="s">
        <v>172</v>
      </c>
      <c r="S148" s="107" t="s">
        <v>173</v>
      </c>
      <c r="T148" s="107" t="s">
        <v>174</v>
      </c>
      <c r="U148" s="107" t="s">
        <v>175</v>
      </c>
      <c r="V148" s="107" t="s">
        <v>176</v>
      </c>
      <c r="W148" s="107" t="s">
        <v>177</v>
      </c>
      <c r="X148" s="107" t="s">
        <v>178</v>
      </c>
      <c r="Y148" s="107" t="s">
        <v>179</v>
      </c>
      <c r="Z148" s="107" t="s">
        <v>180</v>
      </c>
      <c r="AA148" s="107" t="s">
        <v>181</v>
      </c>
      <c r="AB148" s="107" t="s">
        <v>182</v>
      </c>
      <c r="AC148" s="107" t="s">
        <v>60</v>
      </c>
      <c r="AD148" s="107" t="s">
        <v>61</v>
      </c>
      <c r="AE148" s="107" t="s">
        <v>62</v>
      </c>
      <c r="AF148" s="107" t="s">
        <v>63</v>
      </c>
      <c r="AG148" s="107" t="s">
        <v>64</v>
      </c>
      <c r="AH148" s="107" t="s">
        <v>65</v>
      </c>
      <c r="AI148" s="107" t="s">
        <v>66</v>
      </c>
      <c r="AJ148" s="107" t="s">
        <v>67</v>
      </c>
      <c r="AK148" s="107" t="s">
        <v>68</v>
      </c>
      <c r="AL148" s="107" t="s">
        <v>69</v>
      </c>
      <c r="AM148" s="107" t="s">
        <v>70</v>
      </c>
      <c r="AN148" s="107" t="s">
        <v>71</v>
      </c>
      <c r="AO148" s="131" t="s">
        <v>72</v>
      </c>
    </row>
    <row r="149" spans="1:41" s="165" customFormat="1" ht="15" customHeight="1" x14ac:dyDescent="0.35">
      <c r="A149" s="74" t="s">
        <v>23</v>
      </c>
      <c r="B149" s="139">
        <v>41280</v>
      </c>
      <c r="C149" s="139">
        <v>37035</v>
      </c>
      <c r="D149" s="167">
        <v>37812</v>
      </c>
      <c r="E149" s="167">
        <v>35716</v>
      </c>
      <c r="F149" s="167">
        <v>35791</v>
      </c>
      <c r="G149" s="167">
        <v>31038</v>
      </c>
      <c r="H149" s="167">
        <v>30052</v>
      </c>
      <c r="I149" s="167">
        <v>28305</v>
      </c>
      <c r="J149" s="167">
        <v>29810</v>
      </c>
      <c r="K149" s="167">
        <v>34726</v>
      </c>
      <c r="L149" s="167">
        <v>34770</v>
      </c>
      <c r="M149" s="167">
        <v>31591</v>
      </c>
      <c r="N149" s="167">
        <f>SUM(B149:M149)/12</f>
        <v>33993.833333333336</v>
      </c>
      <c r="O149" s="167">
        <v>30245</v>
      </c>
      <c r="P149" s="168">
        <v>17810</v>
      </c>
      <c r="Q149" s="168">
        <v>18640</v>
      </c>
      <c r="R149" s="168">
        <v>21400</v>
      </c>
      <c r="S149" s="168">
        <v>22821</v>
      </c>
      <c r="T149" s="168">
        <v>23083</v>
      </c>
      <c r="U149" s="168">
        <v>25920</v>
      </c>
      <c r="V149" s="168">
        <v>27641</v>
      </c>
      <c r="W149" s="168">
        <v>27144</v>
      </c>
      <c r="X149" s="168">
        <v>23287</v>
      </c>
      <c r="Y149" s="168">
        <v>24822</v>
      </c>
      <c r="Z149" s="168">
        <v>23417</v>
      </c>
      <c r="AA149" s="168">
        <v>28053</v>
      </c>
      <c r="AB149" s="169">
        <f>SUM(O149:AA149)/13</f>
        <v>24175.615384615383</v>
      </c>
      <c r="AC149" s="124">
        <f t="shared" ref="AC149:AL149" si="18">(O149-D149)/D149</f>
        <v>-0.20012165450121655</v>
      </c>
      <c r="AD149" s="124">
        <f t="shared" si="18"/>
        <v>-0.50134393549109646</v>
      </c>
      <c r="AE149" s="124">
        <f t="shared" si="18"/>
        <v>-0.47919868123271214</v>
      </c>
      <c r="AF149" s="124">
        <f t="shared" si="18"/>
        <v>-0.31052258521811971</v>
      </c>
      <c r="AG149" s="124">
        <f t="shared" si="18"/>
        <v>-0.24061626514042328</v>
      </c>
      <c r="AH149" s="124">
        <f t="shared" si="18"/>
        <v>-0.18449037272566685</v>
      </c>
      <c r="AI149" s="124">
        <f t="shared" si="18"/>
        <v>-0.13049312311304931</v>
      </c>
      <c r="AJ149" s="124">
        <f t="shared" si="18"/>
        <v>-0.2040258019927432</v>
      </c>
      <c r="AK149" s="124">
        <f t="shared" si="18"/>
        <v>-0.21932700603968938</v>
      </c>
      <c r="AL149" s="124">
        <f t="shared" si="18"/>
        <v>-0.2628596752239562</v>
      </c>
      <c r="AM149" s="124">
        <f>(Y149-B149)/B149</f>
        <v>-0.39869186046511629</v>
      </c>
      <c r="AN149" s="124">
        <f>(Z149-C149)/C149</f>
        <v>-0.36770622384231133</v>
      </c>
      <c r="AO149" s="125">
        <f>(AA149-D149)/D149</f>
        <v>-0.25809266899397015</v>
      </c>
    </row>
    <row r="150" spans="1:41" s="165" customFormat="1" ht="15" customHeight="1" x14ac:dyDescent="0.35">
      <c r="A150" s="74" t="s">
        <v>24</v>
      </c>
      <c r="B150" s="142" t="s">
        <v>46</v>
      </c>
      <c r="C150" s="142" t="s">
        <v>46</v>
      </c>
      <c r="D150" s="116" t="s">
        <v>46</v>
      </c>
      <c r="E150" s="116" t="s">
        <v>46</v>
      </c>
      <c r="F150" s="116" t="s">
        <v>46</v>
      </c>
      <c r="G150" s="116" t="s">
        <v>46</v>
      </c>
      <c r="H150" s="116" t="s">
        <v>46</v>
      </c>
      <c r="I150" s="116" t="s">
        <v>46</v>
      </c>
      <c r="J150" s="116" t="s">
        <v>46</v>
      </c>
      <c r="K150" s="116" t="s">
        <v>46</v>
      </c>
      <c r="L150" s="116" t="s">
        <v>46</v>
      </c>
      <c r="M150" s="116" t="s">
        <v>46</v>
      </c>
      <c r="N150" s="116" t="s">
        <v>46</v>
      </c>
      <c r="O150" s="116" t="s">
        <v>46</v>
      </c>
      <c r="P150" s="140" t="s">
        <v>46</v>
      </c>
      <c r="Q150" s="140" t="s">
        <v>46</v>
      </c>
      <c r="R150" s="140" t="s">
        <v>46</v>
      </c>
      <c r="S150" s="140" t="s">
        <v>46</v>
      </c>
      <c r="T150" s="140" t="s">
        <v>46</v>
      </c>
      <c r="U150" s="140" t="s">
        <v>46</v>
      </c>
      <c r="V150" s="140" t="s">
        <v>46</v>
      </c>
      <c r="W150" s="140" t="s">
        <v>46</v>
      </c>
      <c r="X150" s="140" t="s">
        <v>46</v>
      </c>
      <c r="Y150" s="140" t="s">
        <v>46</v>
      </c>
      <c r="Z150" s="140" t="s">
        <v>46</v>
      </c>
      <c r="AA150" s="140" t="s">
        <v>46</v>
      </c>
      <c r="AB150" s="115" t="s">
        <v>46</v>
      </c>
      <c r="AC150" s="172" t="s">
        <v>46</v>
      </c>
      <c r="AD150" s="172" t="s">
        <v>46</v>
      </c>
      <c r="AE150" s="172" t="s">
        <v>46</v>
      </c>
      <c r="AF150" s="172" t="s">
        <v>46</v>
      </c>
      <c r="AG150" s="172" t="s">
        <v>46</v>
      </c>
      <c r="AH150" s="172" t="s">
        <v>46</v>
      </c>
      <c r="AI150" s="172" t="s">
        <v>46</v>
      </c>
      <c r="AJ150" s="172" t="s">
        <v>46</v>
      </c>
      <c r="AK150" s="172" t="s">
        <v>46</v>
      </c>
      <c r="AL150" s="172" t="s">
        <v>46</v>
      </c>
      <c r="AM150" s="172" t="s">
        <v>46</v>
      </c>
      <c r="AN150" s="172" t="s">
        <v>46</v>
      </c>
      <c r="AO150" s="179" t="s">
        <v>46</v>
      </c>
    </row>
    <row r="151" spans="1:41" s="165" customFormat="1" ht="15" customHeight="1" x14ac:dyDescent="0.35">
      <c r="A151" s="74" t="s">
        <v>25</v>
      </c>
      <c r="B151" s="139">
        <v>235</v>
      </c>
      <c r="C151" s="139">
        <v>154</v>
      </c>
      <c r="D151" s="167">
        <v>137</v>
      </c>
      <c r="E151" s="167">
        <v>172</v>
      </c>
      <c r="F151" s="167">
        <v>162</v>
      </c>
      <c r="G151" s="167">
        <v>131</v>
      </c>
      <c r="H151" s="167">
        <v>119</v>
      </c>
      <c r="I151" s="167">
        <v>133</v>
      </c>
      <c r="J151" s="167">
        <v>128</v>
      </c>
      <c r="K151" s="167">
        <v>163</v>
      </c>
      <c r="L151" s="167">
        <v>146</v>
      </c>
      <c r="M151" s="167">
        <v>130</v>
      </c>
      <c r="N151" s="167">
        <f>SUM(B151:M151)/12</f>
        <v>150.83333333333334</v>
      </c>
      <c r="O151" s="167">
        <v>108</v>
      </c>
      <c r="P151" s="167">
        <v>60</v>
      </c>
      <c r="Q151" s="167">
        <v>60</v>
      </c>
      <c r="R151" s="167">
        <v>66</v>
      </c>
      <c r="S151" s="167">
        <v>80</v>
      </c>
      <c r="T151" s="167">
        <v>69</v>
      </c>
      <c r="U151" s="167">
        <v>100</v>
      </c>
      <c r="V151" s="167">
        <v>140</v>
      </c>
      <c r="W151" s="167">
        <v>137</v>
      </c>
      <c r="X151" s="167">
        <v>154</v>
      </c>
      <c r="Y151" s="167">
        <v>140</v>
      </c>
      <c r="Z151" s="167">
        <v>160</v>
      </c>
      <c r="AA151" s="167">
        <v>222</v>
      </c>
      <c r="AB151" s="169">
        <f>SUM(O151:AA151)/13</f>
        <v>115.07692307692308</v>
      </c>
      <c r="AC151" s="124">
        <f t="shared" ref="AC151:AL151" si="19">(O151-D151)/D151</f>
        <v>-0.21167883211678831</v>
      </c>
      <c r="AD151" s="124">
        <f t="shared" si="19"/>
        <v>-0.65116279069767447</v>
      </c>
      <c r="AE151" s="124">
        <f t="shared" si="19"/>
        <v>-0.62962962962962965</v>
      </c>
      <c r="AF151" s="124">
        <f t="shared" si="19"/>
        <v>-0.49618320610687022</v>
      </c>
      <c r="AG151" s="124">
        <f t="shared" si="19"/>
        <v>-0.32773109243697479</v>
      </c>
      <c r="AH151" s="124">
        <f t="shared" si="19"/>
        <v>-0.48120300751879697</v>
      </c>
      <c r="AI151" s="124">
        <f t="shared" si="19"/>
        <v>-0.21875</v>
      </c>
      <c r="AJ151" s="124">
        <f t="shared" si="19"/>
        <v>-0.1411042944785276</v>
      </c>
      <c r="AK151" s="124">
        <f t="shared" si="19"/>
        <v>-6.1643835616438353E-2</v>
      </c>
      <c r="AL151" s="124">
        <f t="shared" si="19"/>
        <v>0.18461538461538463</v>
      </c>
      <c r="AM151" s="124">
        <f>(Y151-B151)/B151</f>
        <v>-0.40425531914893614</v>
      </c>
      <c r="AN151" s="124">
        <f>(Z151-C151)/C151</f>
        <v>3.896103896103896E-2</v>
      </c>
      <c r="AO151" s="125">
        <f>(AA151-D151)/D151</f>
        <v>0.62043795620437958</v>
      </c>
    </row>
    <row r="152" spans="1:41" s="165" customFormat="1" ht="15" customHeight="1" x14ac:dyDescent="0.35">
      <c r="A152" s="74" t="s">
        <v>26</v>
      </c>
      <c r="B152" s="142" t="s">
        <v>46</v>
      </c>
      <c r="C152" s="142" t="s">
        <v>46</v>
      </c>
      <c r="D152" s="116" t="s">
        <v>46</v>
      </c>
      <c r="E152" s="116" t="s">
        <v>46</v>
      </c>
      <c r="F152" s="116" t="s">
        <v>46</v>
      </c>
      <c r="G152" s="116" t="s">
        <v>46</v>
      </c>
      <c r="H152" s="116" t="s">
        <v>46</v>
      </c>
      <c r="I152" s="116" t="s">
        <v>46</v>
      </c>
      <c r="J152" s="116" t="s">
        <v>46</v>
      </c>
      <c r="K152" s="116" t="s">
        <v>46</v>
      </c>
      <c r="L152" s="116" t="s">
        <v>46</v>
      </c>
      <c r="M152" s="116" t="s">
        <v>46</v>
      </c>
      <c r="N152" s="116" t="s">
        <v>46</v>
      </c>
      <c r="O152" s="172" t="s">
        <v>46</v>
      </c>
      <c r="P152" s="140" t="s">
        <v>46</v>
      </c>
      <c r="Q152" s="140" t="s">
        <v>46</v>
      </c>
      <c r="R152" s="140" t="s">
        <v>46</v>
      </c>
      <c r="S152" s="140" t="s">
        <v>46</v>
      </c>
      <c r="T152" s="140" t="s">
        <v>46</v>
      </c>
      <c r="U152" s="140" t="s">
        <v>46</v>
      </c>
      <c r="V152" s="140" t="s">
        <v>46</v>
      </c>
      <c r="W152" s="140" t="s">
        <v>46</v>
      </c>
      <c r="X152" s="140" t="s">
        <v>46</v>
      </c>
      <c r="Y152" s="140" t="s">
        <v>46</v>
      </c>
      <c r="Z152" s="140" t="s">
        <v>46</v>
      </c>
      <c r="AA152" s="140" t="s">
        <v>46</v>
      </c>
      <c r="AB152" s="115" t="s">
        <v>46</v>
      </c>
      <c r="AC152" s="172" t="s">
        <v>46</v>
      </c>
      <c r="AD152" s="172" t="s">
        <v>46</v>
      </c>
      <c r="AE152" s="172" t="s">
        <v>46</v>
      </c>
      <c r="AF152" s="172" t="s">
        <v>46</v>
      </c>
      <c r="AG152" s="172" t="s">
        <v>46</v>
      </c>
      <c r="AH152" s="172" t="s">
        <v>46</v>
      </c>
      <c r="AI152" s="172" t="s">
        <v>46</v>
      </c>
      <c r="AJ152" s="172" t="s">
        <v>46</v>
      </c>
      <c r="AK152" s="172" t="s">
        <v>46</v>
      </c>
      <c r="AL152" s="172" t="s">
        <v>46</v>
      </c>
      <c r="AM152" s="172" t="s">
        <v>46</v>
      </c>
      <c r="AN152" s="172" t="s">
        <v>46</v>
      </c>
      <c r="AO152" s="179" t="s">
        <v>46</v>
      </c>
    </row>
    <row r="153" spans="1:41" s="165" customFormat="1" ht="15" customHeight="1" x14ac:dyDescent="0.35">
      <c r="A153" s="181" t="s">
        <v>28</v>
      </c>
      <c r="B153" s="174">
        <v>17327</v>
      </c>
      <c r="C153" s="174">
        <v>10446</v>
      </c>
      <c r="D153" s="229">
        <v>10626</v>
      </c>
      <c r="E153" s="229">
        <v>10132</v>
      </c>
      <c r="F153" s="229">
        <v>10758</v>
      </c>
      <c r="G153" s="229">
        <v>10128</v>
      </c>
      <c r="H153" s="229">
        <v>11439</v>
      </c>
      <c r="I153" s="229">
        <v>12581</v>
      </c>
      <c r="J153" s="229">
        <v>11026</v>
      </c>
      <c r="K153" s="229">
        <v>29254</v>
      </c>
      <c r="L153" s="229">
        <v>36734</v>
      </c>
      <c r="M153" s="229">
        <v>17248</v>
      </c>
      <c r="N153" s="229">
        <f>SUM(B153:M153)/12</f>
        <v>15641.583333333334</v>
      </c>
      <c r="O153" s="229">
        <v>9170</v>
      </c>
      <c r="P153" s="229">
        <v>7649</v>
      </c>
      <c r="Q153" s="229">
        <v>8110</v>
      </c>
      <c r="R153" s="229">
        <v>8771</v>
      </c>
      <c r="S153" s="229">
        <v>9419</v>
      </c>
      <c r="T153" s="229">
        <v>11286</v>
      </c>
      <c r="U153" s="229">
        <v>11153</v>
      </c>
      <c r="V153" s="229">
        <v>33019</v>
      </c>
      <c r="W153" s="229">
        <v>31503</v>
      </c>
      <c r="X153" s="229">
        <v>15082</v>
      </c>
      <c r="Y153" s="229">
        <v>11816</v>
      </c>
      <c r="Z153" s="229">
        <v>8270</v>
      </c>
      <c r="AA153" s="229">
        <v>10028</v>
      </c>
      <c r="AB153" s="230">
        <f>SUM(O153:AA153)/13</f>
        <v>13482.76923076923</v>
      </c>
      <c r="AC153" s="175">
        <f t="shared" ref="AC153:AL153" si="20">(O153-D153)/D153</f>
        <v>-0.1370223978919631</v>
      </c>
      <c r="AD153" s="175">
        <f t="shared" si="20"/>
        <v>-0.24506514015001973</v>
      </c>
      <c r="AE153" s="175">
        <f t="shared" si="20"/>
        <v>-0.24614240565160811</v>
      </c>
      <c r="AF153" s="175">
        <f t="shared" si="20"/>
        <v>-0.13398499210110584</v>
      </c>
      <c r="AG153" s="175">
        <f t="shared" si="20"/>
        <v>-0.17658886266282017</v>
      </c>
      <c r="AH153" s="175">
        <f t="shared" si="20"/>
        <v>-0.10293299419759956</v>
      </c>
      <c r="AI153" s="175">
        <f t="shared" si="20"/>
        <v>1.1518229639035009E-2</v>
      </c>
      <c r="AJ153" s="175">
        <f t="shared" si="20"/>
        <v>0.12870034867026731</v>
      </c>
      <c r="AK153" s="175">
        <f t="shared" si="20"/>
        <v>-0.14240213426253606</v>
      </c>
      <c r="AL153" s="175">
        <f t="shared" si="20"/>
        <v>-0.12557977736549164</v>
      </c>
      <c r="AM153" s="175">
        <f>(Y153-B153)/B153</f>
        <v>-0.31805852138281293</v>
      </c>
      <c r="AN153" s="175">
        <f>(Z153-C153)/C153</f>
        <v>-0.20830940072755122</v>
      </c>
      <c r="AO153" s="189">
        <f>(AA153-D153)/D153</f>
        <v>-5.627705627705628E-2</v>
      </c>
    </row>
    <row r="154" spans="1:41" s="113" customFormat="1" ht="17.25" customHeight="1" x14ac:dyDescent="0.35">
      <c r="A154" s="56" t="s">
        <v>29</v>
      </c>
      <c r="B154" s="56"/>
      <c r="C154" s="56"/>
      <c r="D154" s="23"/>
      <c r="E154" s="23"/>
      <c r="F154" s="23"/>
      <c r="G154" s="23"/>
      <c r="H154" s="23"/>
      <c r="I154" s="23"/>
      <c r="J154" s="23"/>
      <c r="AO154" s="153"/>
    </row>
    <row r="155" spans="1:41" s="113" customFormat="1" ht="12" customHeight="1" x14ac:dyDescent="0.35">
      <c r="A155" s="75" t="s">
        <v>125</v>
      </c>
      <c r="B155" s="29"/>
      <c r="C155" s="29"/>
      <c r="D155" s="29"/>
      <c r="E155" s="29"/>
      <c r="F155" s="29"/>
      <c r="G155" s="29"/>
      <c r="H155" s="29"/>
      <c r="I155" s="29"/>
      <c r="J155" s="29"/>
      <c r="K155" s="23"/>
      <c r="L155" s="23"/>
      <c r="M155" s="23"/>
      <c r="N155" s="60"/>
      <c r="O155" s="23"/>
      <c r="P155" s="23"/>
      <c r="Q155" s="23"/>
      <c r="R155" s="23"/>
      <c r="S155" s="23"/>
      <c r="T155" s="23"/>
      <c r="U155" s="23"/>
      <c r="V155" s="23"/>
      <c r="W155" s="23"/>
      <c r="X155" s="23"/>
      <c r="Y155" s="23"/>
      <c r="Z155" s="23"/>
      <c r="AA155" s="23"/>
      <c r="AB155" s="23"/>
      <c r="AC155" s="23"/>
      <c r="AD155" s="23"/>
      <c r="AE155" s="60"/>
      <c r="AF155" s="152"/>
      <c r="AG155" s="152"/>
      <c r="AH155" s="152"/>
      <c r="AI155" s="152"/>
      <c r="AJ155" s="152"/>
      <c r="AK155" s="152"/>
      <c r="AL155" s="152"/>
      <c r="AM155" s="152"/>
      <c r="AN155" s="152"/>
      <c r="AO155" s="152"/>
    </row>
    <row r="156" spans="1:41" s="113" customFormat="1" ht="12" customHeight="1" x14ac:dyDescent="0.35">
      <c r="A156" s="75" t="s">
        <v>30</v>
      </c>
      <c r="B156" s="29"/>
      <c r="C156" s="29"/>
      <c r="D156" s="29"/>
      <c r="E156" s="29"/>
      <c r="F156" s="29"/>
      <c r="G156" s="29"/>
      <c r="H156" s="29"/>
      <c r="I156" s="29"/>
      <c r="J156" s="29"/>
      <c r="K156" s="23"/>
      <c r="L156" s="23"/>
      <c r="M156" s="23"/>
      <c r="N156" s="60"/>
      <c r="O156" s="23"/>
      <c r="P156" s="23"/>
      <c r="Q156" s="23"/>
      <c r="R156" s="23"/>
      <c r="S156" s="23"/>
      <c r="T156" s="23"/>
      <c r="U156" s="23"/>
      <c r="V156" s="23"/>
      <c r="W156" s="23"/>
      <c r="X156" s="23"/>
      <c r="Y156" s="23"/>
      <c r="Z156" s="23"/>
      <c r="AA156" s="23"/>
      <c r="AB156" s="23"/>
      <c r="AC156" s="23"/>
      <c r="AD156" s="23"/>
      <c r="AE156" s="60"/>
      <c r="AF156" s="152"/>
      <c r="AG156" s="152"/>
      <c r="AH156" s="152"/>
      <c r="AI156" s="152"/>
      <c r="AJ156" s="152"/>
      <c r="AK156" s="152"/>
      <c r="AL156" s="152"/>
      <c r="AM156" s="152"/>
      <c r="AN156" s="152"/>
      <c r="AO156" s="152"/>
    </row>
    <row r="157" spans="1:41" s="66" customFormat="1" ht="12" customHeight="1" x14ac:dyDescent="0.35">
      <c r="A157" s="75" t="s">
        <v>31</v>
      </c>
      <c r="B157" s="29"/>
      <c r="C157" s="29"/>
      <c r="D157" s="29"/>
      <c r="E157" s="29"/>
      <c r="F157" s="29"/>
      <c r="G157" s="29"/>
      <c r="H157" s="29"/>
      <c r="I157" s="29"/>
      <c r="J157" s="29"/>
      <c r="K157" s="67"/>
      <c r="L157" s="67"/>
      <c r="M157" s="67"/>
      <c r="N157" s="68"/>
      <c r="O157" s="67"/>
      <c r="P157" s="67"/>
      <c r="Q157" s="67"/>
      <c r="R157" s="67"/>
      <c r="S157" s="67"/>
      <c r="T157" s="67"/>
      <c r="U157" s="67"/>
      <c r="V157" s="67"/>
      <c r="W157" s="67"/>
      <c r="X157" s="67"/>
      <c r="Y157" s="67"/>
      <c r="Z157" s="67"/>
      <c r="AA157" s="67"/>
      <c r="AB157" s="67"/>
      <c r="AC157" s="67"/>
      <c r="AD157" s="67"/>
      <c r="AE157" s="68"/>
      <c r="AF157" s="69"/>
      <c r="AG157" s="69"/>
      <c r="AH157" s="69"/>
      <c r="AI157" s="69"/>
      <c r="AJ157" s="69"/>
      <c r="AK157" s="69"/>
      <c r="AL157" s="69"/>
      <c r="AM157" s="69"/>
      <c r="AN157" s="69"/>
      <c r="AO157" s="69"/>
    </row>
    <row r="158" spans="1:41" s="66" customFormat="1" ht="12" customHeight="1" x14ac:dyDescent="0.35">
      <c r="A158" s="75" t="s">
        <v>43</v>
      </c>
      <c r="B158" s="26"/>
      <c r="C158" s="26"/>
      <c r="D158" s="26"/>
      <c r="E158" s="26"/>
      <c r="F158" s="26"/>
      <c r="G158" s="26"/>
      <c r="H158" s="26"/>
      <c r="I158" s="26"/>
      <c r="J158" s="26"/>
      <c r="K158" s="67"/>
      <c r="L158" s="67"/>
      <c r="M158" s="67"/>
      <c r="N158" s="68"/>
      <c r="O158" s="67"/>
      <c r="P158" s="67"/>
      <c r="Q158" s="67"/>
      <c r="R158" s="67"/>
      <c r="S158" s="67"/>
      <c r="T158" s="67"/>
      <c r="U158" s="67"/>
      <c r="V158" s="67"/>
      <c r="W158" s="67"/>
      <c r="X158" s="67"/>
      <c r="Y158" s="67"/>
      <c r="Z158" s="67"/>
      <c r="AA158" s="67"/>
      <c r="AB158" s="67"/>
      <c r="AC158" s="67"/>
      <c r="AD158" s="67"/>
      <c r="AE158" s="68"/>
      <c r="AF158" s="69"/>
      <c r="AG158" s="69"/>
      <c r="AH158" s="69"/>
      <c r="AI158" s="69"/>
      <c r="AJ158" s="69"/>
      <c r="AK158" s="69"/>
      <c r="AL158" s="69"/>
      <c r="AM158" s="69"/>
      <c r="AN158" s="69"/>
      <c r="AO158" s="69"/>
    </row>
    <row r="159" spans="1:41" ht="12" customHeight="1" x14ac:dyDescent="0.35">
      <c r="A159" s="241" t="s">
        <v>49</v>
      </c>
      <c r="B159" s="241"/>
      <c r="C159" s="241"/>
      <c r="D159" s="241"/>
      <c r="E159" s="241"/>
      <c r="F159" s="241"/>
      <c r="G159" s="241"/>
      <c r="H159" s="241"/>
      <c r="I159" s="241"/>
      <c r="J159" s="241"/>
      <c r="K159" s="33"/>
      <c r="L159" s="33"/>
      <c r="M159" s="33"/>
      <c r="N159" s="57"/>
      <c r="O159" s="33"/>
      <c r="P159" s="33"/>
      <c r="Q159" s="33"/>
      <c r="R159" s="33"/>
      <c r="S159" s="33"/>
      <c r="T159" s="33"/>
      <c r="U159" s="33"/>
      <c r="V159" s="33"/>
      <c r="W159" s="33"/>
      <c r="X159" s="33"/>
      <c r="Y159" s="58"/>
      <c r="Z159" s="34"/>
      <c r="AA159" s="34"/>
      <c r="AB159" s="34"/>
      <c r="AC159" s="34"/>
      <c r="AD159" s="34"/>
      <c r="AE159" s="34"/>
      <c r="AF159" s="34"/>
      <c r="AG159" s="34"/>
      <c r="AH159" s="34"/>
      <c r="AI159" s="34"/>
      <c r="AJ159" s="34"/>
    </row>
    <row r="160" spans="1:41" s="113" customFormat="1" ht="12" customHeight="1" x14ac:dyDescent="0.35">
      <c r="A160" s="92" t="s">
        <v>59</v>
      </c>
      <c r="B160" s="92"/>
      <c r="C160" s="92"/>
      <c r="D160" s="29"/>
      <c r="E160" s="29"/>
      <c r="F160" s="29"/>
      <c r="G160" s="29"/>
      <c r="H160" s="29"/>
      <c r="I160" s="29"/>
      <c r="J160" s="29"/>
      <c r="K160" s="23"/>
      <c r="L160" s="23"/>
      <c r="M160" s="23"/>
      <c r="N160" s="60"/>
      <c r="O160" s="23"/>
      <c r="P160" s="23"/>
      <c r="Q160" s="23"/>
      <c r="R160" s="23"/>
      <c r="S160" s="23"/>
      <c r="T160" s="23"/>
      <c r="U160" s="23"/>
      <c r="V160" s="23"/>
      <c r="W160" s="23"/>
      <c r="X160" s="23"/>
      <c r="Y160" s="23"/>
      <c r="Z160" s="23"/>
      <c r="AA160" s="23"/>
      <c r="AB160" s="23"/>
      <c r="AC160" s="23"/>
      <c r="AD160" s="23"/>
      <c r="AE160" s="60"/>
      <c r="AF160" s="152"/>
      <c r="AG160" s="152"/>
      <c r="AH160" s="152"/>
      <c r="AI160" s="152"/>
      <c r="AJ160" s="152"/>
      <c r="AK160" s="152"/>
      <c r="AL160" s="152"/>
      <c r="AM160" s="152"/>
      <c r="AN160" s="152"/>
      <c r="AO160" s="152"/>
    </row>
    <row r="161" spans="1:42" s="113" customFormat="1" ht="12" customHeight="1" x14ac:dyDescent="0.35">
      <c r="A161" s="278" t="s">
        <v>268</v>
      </c>
      <c r="B161" s="92"/>
      <c r="C161" s="92"/>
      <c r="D161" s="29"/>
      <c r="E161" s="29"/>
      <c r="F161" s="29"/>
      <c r="G161" s="29"/>
      <c r="H161" s="29"/>
      <c r="I161" s="29"/>
      <c r="J161" s="29"/>
      <c r="K161" s="23"/>
      <c r="L161" s="23"/>
      <c r="M161" s="23"/>
      <c r="N161" s="60"/>
      <c r="O161" s="23"/>
      <c r="P161" s="23"/>
      <c r="Q161" s="23"/>
      <c r="R161" s="23"/>
      <c r="S161" s="23"/>
      <c r="T161" s="23"/>
      <c r="U161" s="23"/>
      <c r="V161" s="23"/>
      <c r="W161" s="23"/>
      <c r="X161" s="23"/>
      <c r="Y161" s="23"/>
      <c r="Z161" s="23"/>
      <c r="AA161" s="23"/>
      <c r="AB161" s="23"/>
      <c r="AC161" s="23"/>
      <c r="AD161" s="23"/>
      <c r="AE161" s="60"/>
      <c r="AF161" s="152"/>
      <c r="AG161" s="152"/>
      <c r="AH161" s="152"/>
      <c r="AI161" s="152"/>
      <c r="AJ161" s="152"/>
      <c r="AK161" s="152"/>
      <c r="AL161" s="152"/>
      <c r="AM161" s="152"/>
      <c r="AN161" s="152"/>
      <c r="AO161" s="152"/>
    </row>
    <row r="162" spans="1:42" s="113" customFormat="1" ht="12" customHeight="1" x14ac:dyDescent="0.35">
      <c r="A162" s="92" t="s">
        <v>45</v>
      </c>
      <c r="B162" s="92"/>
      <c r="C162" s="92"/>
      <c r="D162" s="29"/>
      <c r="E162" s="29"/>
      <c r="F162" s="29"/>
      <c r="G162" s="29"/>
      <c r="H162" s="29"/>
      <c r="I162" s="29"/>
      <c r="J162" s="29"/>
      <c r="K162" s="23"/>
      <c r="L162" s="23"/>
      <c r="M162" s="23"/>
      <c r="N162" s="59"/>
      <c r="O162" s="23"/>
      <c r="P162" s="23"/>
      <c r="Q162" s="23"/>
      <c r="R162" s="23"/>
      <c r="S162" s="23"/>
      <c r="T162" s="23"/>
      <c r="U162" s="23"/>
      <c r="V162" s="23"/>
      <c r="W162" s="23"/>
      <c r="X162" s="23"/>
      <c r="Y162" s="23"/>
      <c r="Z162" s="23"/>
      <c r="AA162" s="23"/>
      <c r="AB162" s="23"/>
      <c r="AC162" s="23"/>
      <c r="AD162" s="23"/>
      <c r="AE162" s="60"/>
      <c r="AF162" s="24"/>
      <c r="AG162" s="24"/>
      <c r="AH162" s="24"/>
      <c r="AI162" s="24"/>
      <c r="AJ162" s="24"/>
      <c r="AK162" s="24"/>
      <c r="AL162" s="24"/>
      <c r="AM162" s="24"/>
      <c r="AN162" s="24"/>
      <c r="AO162" s="24"/>
    </row>
    <row r="163" spans="1:42" s="113" customFormat="1" ht="12" customHeight="1" x14ac:dyDescent="0.35">
      <c r="A163" s="75" t="s">
        <v>269</v>
      </c>
      <c r="B163" s="92"/>
      <c r="C163" s="92"/>
      <c r="D163" s="29"/>
      <c r="E163" s="29"/>
      <c r="F163" s="29"/>
      <c r="G163" s="29"/>
      <c r="H163" s="29"/>
      <c r="I163" s="29"/>
      <c r="J163" s="29"/>
      <c r="K163" s="23"/>
      <c r="L163" s="23"/>
      <c r="M163" s="23"/>
      <c r="N163" s="59"/>
      <c r="O163" s="23"/>
      <c r="P163" s="23"/>
      <c r="Q163" s="23"/>
      <c r="R163" s="23"/>
      <c r="S163" s="23"/>
      <c r="T163" s="23"/>
      <c r="U163" s="23"/>
      <c r="V163" s="23"/>
      <c r="W163" s="23"/>
      <c r="X163" s="23"/>
      <c r="Y163" s="23"/>
      <c r="Z163" s="23"/>
      <c r="AA163" s="23"/>
      <c r="AB163" s="23"/>
      <c r="AC163" s="23"/>
      <c r="AD163" s="23"/>
      <c r="AE163" s="60"/>
      <c r="AF163" s="24"/>
      <c r="AG163" s="24"/>
      <c r="AH163" s="24"/>
      <c r="AI163" s="24"/>
      <c r="AJ163" s="24"/>
      <c r="AK163" s="24"/>
      <c r="AL163" s="24"/>
      <c r="AM163" s="24"/>
      <c r="AN163" s="24"/>
      <c r="AO163" s="24"/>
    </row>
    <row r="164" spans="1:42" s="113" customFormat="1" ht="12" customHeight="1" x14ac:dyDescent="0.35">
      <c r="A164" s="56" t="s">
        <v>32</v>
      </c>
      <c r="B164" s="56"/>
      <c r="C164" s="56"/>
      <c r="K164" s="23"/>
      <c r="L164" s="23"/>
      <c r="M164" s="23"/>
      <c r="N164" s="59"/>
      <c r="O164" s="23"/>
      <c r="P164" s="23"/>
      <c r="Q164" s="23"/>
      <c r="R164" s="23"/>
      <c r="S164" s="23"/>
      <c r="T164" s="23"/>
      <c r="U164" s="23"/>
      <c r="V164" s="23"/>
      <c r="W164" s="23"/>
      <c r="X164" s="23"/>
      <c r="Y164" s="23"/>
      <c r="Z164" s="23"/>
      <c r="AA164" s="23"/>
      <c r="AB164" s="23"/>
      <c r="AC164" s="23"/>
      <c r="AD164" s="23"/>
      <c r="AE164" s="60"/>
      <c r="AF164" s="24"/>
      <c r="AG164" s="24"/>
      <c r="AH164" s="24"/>
      <c r="AI164" s="24"/>
      <c r="AJ164" s="24"/>
      <c r="AK164" s="24"/>
      <c r="AL164" s="24"/>
      <c r="AM164" s="24"/>
      <c r="AN164" s="24"/>
      <c r="AO164" s="24"/>
    </row>
    <row r="165" spans="1:42" s="113" customFormat="1" ht="30" customHeight="1" x14ac:dyDescent="0.35">
      <c r="A165" s="61" t="s">
        <v>270</v>
      </c>
      <c r="B165" s="61"/>
      <c r="C165" s="61"/>
      <c r="D165" s="154"/>
      <c r="E165" s="154"/>
      <c r="F165" s="154"/>
      <c r="G165" s="154"/>
      <c r="H165" s="154"/>
      <c r="I165" s="154"/>
      <c r="J165" s="154"/>
      <c r="K165" s="23"/>
      <c r="L165" s="23"/>
      <c r="M165" s="23"/>
      <c r="N165" s="59"/>
      <c r="O165" s="23"/>
      <c r="P165" s="23"/>
      <c r="Q165" s="23"/>
      <c r="R165" s="23"/>
      <c r="S165" s="23"/>
      <c r="T165" s="23"/>
      <c r="U165" s="23"/>
      <c r="V165" s="23"/>
      <c r="W165" s="23"/>
      <c r="X165" s="23"/>
      <c r="Y165" s="23"/>
      <c r="Z165" s="23"/>
      <c r="AA165" s="23"/>
      <c r="AB165" s="23"/>
      <c r="AC165" s="23"/>
      <c r="AD165" s="23"/>
      <c r="AE165" s="60"/>
      <c r="AF165" s="24"/>
      <c r="AG165" s="24"/>
      <c r="AH165" s="24"/>
      <c r="AI165" s="24"/>
      <c r="AJ165" s="24"/>
      <c r="AK165" s="24"/>
      <c r="AL165" s="24"/>
      <c r="AM165" s="24"/>
      <c r="AN165" s="24"/>
      <c r="AO165" s="24"/>
    </row>
    <row r="166" spans="1:42" s="165" customFormat="1" ht="20.25" customHeight="1" x14ac:dyDescent="0.35">
      <c r="A166" s="180" t="s">
        <v>155</v>
      </c>
      <c r="AO166" s="166"/>
    </row>
    <row r="167" spans="1:42" s="105" customFormat="1" ht="15" customHeight="1" x14ac:dyDescent="0.35">
      <c r="A167" s="137"/>
      <c r="B167" s="282" t="s">
        <v>145</v>
      </c>
      <c r="C167" s="283"/>
      <c r="D167" s="283"/>
      <c r="E167" s="283"/>
      <c r="F167" s="283"/>
      <c r="G167" s="283"/>
      <c r="H167" s="283"/>
      <c r="I167" s="283"/>
      <c r="J167" s="283"/>
      <c r="K167" s="283"/>
      <c r="L167" s="283"/>
      <c r="M167" s="283"/>
      <c r="N167" s="284"/>
      <c r="O167" s="279" t="s">
        <v>55</v>
      </c>
      <c r="P167" s="280"/>
      <c r="Q167" s="280"/>
      <c r="R167" s="280"/>
      <c r="S167" s="280"/>
      <c r="T167" s="280"/>
      <c r="U167" s="280"/>
      <c r="V167" s="280"/>
      <c r="W167" s="280"/>
      <c r="X167" s="280"/>
      <c r="Y167" s="280"/>
      <c r="Z167" s="280"/>
      <c r="AA167" s="280"/>
      <c r="AB167" s="281"/>
      <c r="AC167" s="281" t="s">
        <v>57</v>
      </c>
      <c r="AD167" s="281"/>
      <c r="AE167" s="281"/>
      <c r="AF167" s="281"/>
      <c r="AG167" s="281"/>
      <c r="AH167" s="281"/>
      <c r="AI167" s="281"/>
      <c r="AJ167" s="281"/>
      <c r="AK167" s="281"/>
      <c r="AL167" s="281"/>
      <c r="AM167" s="280"/>
      <c r="AN167" s="280"/>
      <c r="AO167" s="280"/>
    </row>
    <row r="168" spans="1:42" s="105" customFormat="1" ht="44.15" customHeight="1" x14ac:dyDescent="0.35">
      <c r="A168" s="106" t="s">
        <v>35</v>
      </c>
      <c r="B168" s="107" t="s">
        <v>156</v>
      </c>
      <c r="C168" s="107" t="s">
        <v>157</v>
      </c>
      <c r="D168" s="107" t="s">
        <v>158</v>
      </c>
      <c r="E168" s="107" t="s">
        <v>159</v>
      </c>
      <c r="F168" s="107" t="s">
        <v>160</v>
      </c>
      <c r="G168" s="107" t="s">
        <v>161</v>
      </c>
      <c r="H168" s="107" t="s">
        <v>162</v>
      </c>
      <c r="I168" s="107" t="s">
        <v>163</v>
      </c>
      <c r="J168" s="107" t="s">
        <v>164</v>
      </c>
      <c r="K168" s="107" t="s">
        <v>165</v>
      </c>
      <c r="L168" s="107" t="s">
        <v>166</v>
      </c>
      <c r="M168" s="107" t="s">
        <v>167</v>
      </c>
      <c r="N168" s="107" t="s">
        <v>168</v>
      </c>
      <c r="O168" s="107" t="s">
        <v>56</v>
      </c>
      <c r="P168" s="107" t="s">
        <v>170</v>
      </c>
      <c r="Q168" s="107" t="s">
        <v>171</v>
      </c>
      <c r="R168" s="107" t="s">
        <v>172</v>
      </c>
      <c r="S168" s="107" t="s">
        <v>173</v>
      </c>
      <c r="T168" s="107" t="s">
        <v>174</v>
      </c>
      <c r="U168" s="107" t="s">
        <v>175</v>
      </c>
      <c r="V168" s="107" t="s">
        <v>176</v>
      </c>
      <c r="W168" s="107" t="s">
        <v>177</v>
      </c>
      <c r="X168" s="107" t="s">
        <v>178</v>
      </c>
      <c r="Y168" s="107" t="s">
        <v>179</v>
      </c>
      <c r="Z168" s="107" t="s">
        <v>180</v>
      </c>
      <c r="AA168" s="107" t="s">
        <v>181</v>
      </c>
      <c r="AB168" s="107" t="s">
        <v>182</v>
      </c>
      <c r="AC168" s="107" t="s">
        <v>60</v>
      </c>
      <c r="AD168" s="107" t="s">
        <v>61</v>
      </c>
      <c r="AE168" s="107" t="s">
        <v>62</v>
      </c>
      <c r="AF168" s="107" t="s">
        <v>63</v>
      </c>
      <c r="AG168" s="107" t="s">
        <v>64</v>
      </c>
      <c r="AH168" s="107" t="s">
        <v>65</v>
      </c>
      <c r="AI168" s="107" t="s">
        <v>66</v>
      </c>
      <c r="AJ168" s="107" t="s">
        <v>67</v>
      </c>
      <c r="AK168" s="107" t="s">
        <v>68</v>
      </c>
      <c r="AL168" s="107" t="s">
        <v>69</v>
      </c>
      <c r="AM168" s="107" t="s">
        <v>70</v>
      </c>
      <c r="AN168" s="107" t="s">
        <v>71</v>
      </c>
      <c r="AO168" s="131" t="s">
        <v>72</v>
      </c>
    </row>
    <row r="169" spans="1:42" s="172" customFormat="1" ht="15" customHeight="1" x14ac:dyDescent="0.35">
      <c r="A169" s="74" t="s">
        <v>23</v>
      </c>
      <c r="B169" s="139">
        <v>210249</v>
      </c>
      <c r="C169" s="139">
        <v>175624</v>
      </c>
      <c r="D169" s="167">
        <v>191997</v>
      </c>
      <c r="E169" s="167">
        <v>185092</v>
      </c>
      <c r="F169" s="167">
        <v>193121</v>
      </c>
      <c r="G169" s="167">
        <v>172313</v>
      </c>
      <c r="H169" s="167">
        <v>180493</v>
      </c>
      <c r="I169" s="167">
        <v>166811</v>
      </c>
      <c r="J169" s="167">
        <v>172761</v>
      </c>
      <c r="K169" s="167">
        <v>193432</v>
      </c>
      <c r="L169" s="167">
        <v>177865</v>
      </c>
      <c r="M169" s="167">
        <v>161079</v>
      </c>
      <c r="N169" s="167">
        <f>SUM(B169:M169)/12</f>
        <v>181736.41666666666</v>
      </c>
      <c r="O169" s="167">
        <v>183244</v>
      </c>
      <c r="P169" s="168">
        <v>142893</v>
      </c>
      <c r="Q169" s="168">
        <v>142897</v>
      </c>
      <c r="R169" s="168">
        <v>161894</v>
      </c>
      <c r="S169" s="168">
        <v>168262</v>
      </c>
      <c r="T169" s="168">
        <v>158866</v>
      </c>
      <c r="U169" s="168">
        <v>176088</v>
      </c>
      <c r="V169" s="168">
        <v>181567</v>
      </c>
      <c r="W169" s="168">
        <v>182161</v>
      </c>
      <c r="X169" s="168">
        <v>167614</v>
      </c>
      <c r="Y169" s="168">
        <v>182876</v>
      </c>
      <c r="Z169" s="168">
        <v>169134</v>
      </c>
      <c r="AA169" s="168">
        <v>206570</v>
      </c>
      <c r="AB169" s="169">
        <f>SUM(O169:AA169)/13</f>
        <v>171082</v>
      </c>
      <c r="AC169" s="124">
        <f t="shared" ref="AC169:AL173" si="21">(O169-D169)/D169</f>
        <v>-4.5589253998760397E-2</v>
      </c>
      <c r="AD169" s="124">
        <f t="shared" si="21"/>
        <v>-0.22798932422795151</v>
      </c>
      <c r="AE169" s="124">
        <f t="shared" si="21"/>
        <v>-0.26006493338373349</v>
      </c>
      <c r="AF169" s="124">
        <f t="shared" si="21"/>
        <v>-6.0465548159454013E-2</v>
      </c>
      <c r="AG169" s="124">
        <f t="shared" si="21"/>
        <v>-6.7764400835489472E-2</v>
      </c>
      <c r="AH169" s="124">
        <f t="shared" si="21"/>
        <v>-4.7628753499469462E-2</v>
      </c>
      <c r="AI169" s="124">
        <f t="shared" si="21"/>
        <v>1.9257818604893465E-2</v>
      </c>
      <c r="AJ169" s="124">
        <f t="shared" si="21"/>
        <v>-6.1339385417097478E-2</v>
      </c>
      <c r="AK169" s="124">
        <f t="shared" si="21"/>
        <v>2.4153149860849522E-2</v>
      </c>
      <c r="AL169" s="124">
        <f t="shared" si="21"/>
        <v>4.0570155017103406E-2</v>
      </c>
      <c r="AM169" s="124">
        <f>(Y169-B169)/B169</f>
        <v>-0.13019324705468277</v>
      </c>
      <c r="AN169" s="124">
        <f>(Z169-C169)/C169</f>
        <v>-3.6953947068737759E-2</v>
      </c>
      <c r="AO169" s="125">
        <f>(AA169-D169)/D169</f>
        <v>7.590222763897353E-2</v>
      </c>
      <c r="AP169" s="176"/>
    </row>
    <row r="170" spans="1:42" s="172" customFormat="1" ht="15" customHeight="1" x14ac:dyDescent="0.35">
      <c r="A170" s="74" t="s">
        <v>24</v>
      </c>
      <c r="B170" s="142" t="s">
        <v>46</v>
      </c>
      <c r="C170" s="142" t="s">
        <v>46</v>
      </c>
      <c r="D170" s="116" t="s">
        <v>46</v>
      </c>
      <c r="E170" s="116" t="s">
        <v>46</v>
      </c>
      <c r="F170" s="116" t="s">
        <v>46</v>
      </c>
      <c r="G170" s="116" t="s">
        <v>46</v>
      </c>
      <c r="H170" s="116" t="s">
        <v>46</v>
      </c>
      <c r="I170" s="116" t="s">
        <v>46</v>
      </c>
      <c r="J170" s="116" t="s">
        <v>46</v>
      </c>
      <c r="K170" s="116" t="s">
        <v>46</v>
      </c>
      <c r="L170" s="116" t="s">
        <v>46</v>
      </c>
      <c r="M170" s="116" t="s">
        <v>46</v>
      </c>
      <c r="N170" s="116" t="s">
        <v>46</v>
      </c>
      <c r="O170" s="116" t="s">
        <v>46</v>
      </c>
      <c r="P170" s="140" t="s">
        <v>46</v>
      </c>
      <c r="Q170" s="140" t="s">
        <v>46</v>
      </c>
      <c r="R170" s="140" t="s">
        <v>46</v>
      </c>
      <c r="S170" s="140" t="s">
        <v>46</v>
      </c>
      <c r="T170" s="140" t="s">
        <v>46</v>
      </c>
      <c r="U170" s="140" t="s">
        <v>46</v>
      </c>
      <c r="V170" s="140" t="s">
        <v>46</v>
      </c>
      <c r="W170" s="140" t="s">
        <v>46</v>
      </c>
      <c r="X170" s="140" t="s">
        <v>46</v>
      </c>
      <c r="Y170" s="140" t="s">
        <v>46</v>
      </c>
      <c r="Z170" s="140" t="s">
        <v>46</v>
      </c>
      <c r="AA170" s="140" t="s">
        <v>46</v>
      </c>
      <c r="AB170" s="115" t="s">
        <v>46</v>
      </c>
      <c r="AC170" s="124" t="s">
        <v>46</v>
      </c>
      <c r="AD170" s="124" t="s">
        <v>46</v>
      </c>
      <c r="AE170" s="124" t="s">
        <v>46</v>
      </c>
      <c r="AF170" s="124" t="s">
        <v>46</v>
      </c>
      <c r="AG170" s="124" t="s">
        <v>46</v>
      </c>
      <c r="AH170" s="124" t="s">
        <v>46</v>
      </c>
      <c r="AI170" s="124" t="s">
        <v>46</v>
      </c>
      <c r="AJ170" s="124" t="s">
        <v>46</v>
      </c>
      <c r="AK170" s="124" t="s">
        <v>46</v>
      </c>
      <c r="AL170" s="124" t="s">
        <v>46</v>
      </c>
      <c r="AM170" s="124" t="s">
        <v>46</v>
      </c>
      <c r="AN170" s="124" t="s">
        <v>46</v>
      </c>
      <c r="AO170" s="125" t="s">
        <v>46</v>
      </c>
      <c r="AP170" s="176"/>
    </row>
    <row r="171" spans="1:42" s="172" customFormat="1" ht="15" customHeight="1" x14ac:dyDescent="0.35">
      <c r="A171" s="74" t="s">
        <v>25</v>
      </c>
      <c r="B171" s="139">
        <v>3243</v>
      </c>
      <c r="C171" s="139">
        <v>2758</v>
      </c>
      <c r="D171" s="167">
        <v>2885</v>
      </c>
      <c r="E171" s="167">
        <v>2821</v>
      </c>
      <c r="F171" s="167">
        <v>2775</v>
      </c>
      <c r="G171" s="167">
        <v>2483</v>
      </c>
      <c r="H171" s="167">
        <v>2518</v>
      </c>
      <c r="I171" s="167">
        <v>2101</v>
      </c>
      <c r="J171" s="167">
        <v>2222</v>
      </c>
      <c r="K171" s="167">
        <v>2539</v>
      </c>
      <c r="L171" s="167">
        <v>2292</v>
      </c>
      <c r="M171" s="167">
        <v>1908</v>
      </c>
      <c r="N171" s="167">
        <f>SUM(B171:M171)/12</f>
        <v>2545.4166666666665</v>
      </c>
      <c r="O171" s="167">
        <v>1912</v>
      </c>
      <c r="P171" s="167">
        <v>1523</v>
      </c>
      <c r="Q171" s="167">
        <v>1448</v>
      </c>
      <c r="R171" s="167">
        <v>1647</v>
      </c>
      <c r="S171" s="167">
        <v>1685</v>
      </c>
      <c r="T171" s="167">
        <v>1559</v>
      </c>
      <c r="U171" s="167">
        <v>1913</v>
      </c>
      <c r="V171" s="167">
        <v>2007</v>
      </c>
      <c r="W171" s="167">
        <v>1880</v>
      </c>
      <c r="X171" s="167">
        <v>1783</v>
      </c>
      <c r="Y171" s="167">
        <v>2085</v>
      </c>
      <c r="Z171" s="167">
        <v>2075</v>
      </c>
      <c r="AA171" s="167">
        <v>2336</v>
      </c>
      <c r="AB171" s="169">
        <f>SUM(O171:AA171)/13</f>
        <v>1834.8461538461538</v>
      </c>
      <c r="AC171" s="124">
        <f t="shared" si="21"/>
        <v>-0.33726169844020798</v>
      </c>
      <c r="AD171" s="124">
        <f t="shared" si="21"/>
        <v>-0.46012052463665365</v>
      </c>
      <c r="AE171" s="124">
        <f t="shared" si="21"/>
        <v>-0.4781981981981982</v>
      </c>
      <c r="AF171" s="124">
        <f t="shared" si="21"/>
        <v>-0.33668948852194924</v>
      </c>
      <c r="AG171" s="124">
        <f t="shared" si="21"/>
        <v>-0.33081810961080221</v>
      </c>
      <c r="AH171" s="124">
        <f t="shared" si="21"/>
        <v>-0.25797239409804856</v>
      </c>
      <c r="AI171" s="124">
        <f t="shared" si="21"/>
        <v>-0.13906390639063906</v>
      </c>
      <c r="AJ171" s="124">
        <f t="shared" si="21"/>
        <v>-0.20953131153997637</v>
      </c>
      <c r="AK171" s="124">
        <f t="shared" si="21"/>
        <v>-0.17975567190226877</v>
      </c>
      <c r="AL171" s="124">
        <f t="shared" si="21"/>
        <v>-6.5513626834381555E-2</v>
      </c>
      <c r="AM171" s="124">
        <f>(Y171-B171)/B171</f>
        <v>-0.35707678075855687</v>
      </c>
      <c r="AN171" s="124">
        <f>(Z171-C171)/C171</f>
        <v>-0.24764321972443801</v>
      </c>
      <c r="AO171" s="125">
        <f>(AA171-D171)/D171</f>
        <v>-0.19029462738301559</v>
      </c>
      <c r="AP171" s="176"/>
    </row>
    <row r="172" spans="1:42" s="172" customFormat="1" ht="15" customHeight="1" x14ac:dyDescent="0.35">
      <c r="A172" s="74" t="s">
        <v>26</v>
      </c>
      <c r="B172" s="142" t="s">
        <v>46</v>
      </c>
      <c r="C172" s="142" t="s">
        <v>46</v>
      </c>
      <c r="D172" s="116" t="s">
        <v>46</v>
      </c>
      <c r="E172" s="116" t="s">
        <v>46</v>
      </c>
      <c r="F172" s="116" t="s">
        <v>46</v>
      </c>
      <c r="G172" s="116" t="s">
        <v>46</v>
      </c>
      <c r="H172" s="116" t="s">
        <v>46</v>
      </c>
      <c r="I172" s="116" t="s">
        <v>46</v>
      </c>
      <c r="J172" s="116" t="s">
        <v>46</v>
      </c>
      <c r="K172" s="116" t="s">
        <v>46</v>
      </c>
      <c r="L172" s="116" t="s">
        <v>46</v>
      </c>
      <c r="M172" s="116" t="s">
        <v>46</v>
      </c>
      <c r="N172" s="116" t="s">
        <v>46</v>
      </c>
      <c r="O172" s="172" t="s">
        <v>46</v>
      </c>
      <c r="P172" s="140" t="s">
        <v>46</v>
      </c>
      <c r="Q172" s="140" t="s">
        <v>46</v>
      </c>
      <c r="R172" s="140" t="s">
        <v>46</v>
      </c>
      <c r="S172" s="140" t="s">
        <v>46</v>
      </c>
      <c r="T172" s="140" t="s">
        <v>46</v>
      </c>
      <c r="U172" s="140" t="s">
        <v>46</v>
      </c>
      <c r="V172" s="140" t="s">
        <v>46</v>
      </c>
      <c r="W172" s="140" t="s">
        <v>46</v>
      </c>
      <c r="X172" s="140" t="s">
        <v>46</v>
      </c>
      <c r="Y172" s="140" t="s">
        <v>46</v>
      </c>
      <c r="Z172" s="140" t="s">
        <v>46</v>
      </c>
      <c r="AA172" s="140" t="s">
        <v>46</v>
      </c>
      <c r="AB172" s="115" t="s">
        <v>46</v>
      </c>
      <c r="AC172" s="124" t="s">
        <v>46</v>
      </c>
      <c r="AD172" s="124" t="s">
        <v>46</v>
      </c>
      <c r="AE172" s="124" t="s">
        <v>46</v>
      </c>
      <c r="AF172" s="124" t="s">
        <v>46</v>
      </c>
      <c r="AG172" s="124" t="s">
        <v>46</v>
      </c>
      <c r="AH172" s="124" t="s">
        <v>46</v>
      </c>
      <c r="AI172" s="124" t="s">
        <v>46</v>
      </c>
      <c r="AJ172" s="124" t="s">
        <v>46</v>
      </c>
      <c r="AK172" s="124" t="s">
        <v>46</v>
      </c>
      <c r="AL172" s="124" t="s">
        <v>46</v>
      </c>
      <c r="AM172" s="124" t="s">
        <v>46</v>
      </c>
      <c r="AN172" s="124" t="s">
        <v>46</v>
      </c>
      <c r="AO172" s="125" t="s">
        <v>46</v>
      </c>
      <c r="AP172" s="176"/>
    </row>
    <row r="173" spans="1:42" s="178" customFormat="1" ht="15" customHeight="1" x14ac:dyDescent="0.35">
      <c r="A173" s="181" t="s">
        <v>28</v>
      </c>
      <c r="B173" s="174">
        <v>28725</v>
      </c>
      <c r="C173" s="174">
        <v>19100</v>
      </c>
      <c r="D173" s="229">
        <v>19932</v>
      </c>
      <c r="E173" s="229">
        <v>21195</v>
      </c>
      <c r="F173" s="229">
        <v>24885</v>
      </c>
      <c r="G173" s="229">
        <v>21599</v>
      </c>
      <c r="H173" s="229">
        <v>21072</v>
      </c>
      <c r="I173" s="229">
        <v>18490</v>
      </c>
      <c r="J173" s="229">
        <v>19423</v>
      </c>
      <c r="K173" s="229">
        <v>98224</v>
      </c>
      <c r="L173" s="229">
        <v>90042</v>
      </c>
      <c r="M173" s="229">
        <v>34351</v>
      </c>
      <c r="N173" s="229">
        <f>SUM(B173:M173)/12</f>
        <v>34753.166666666664</v>
      </c>
      <c r="O173" s="229">
        <v>13958</v>
      </c>
      <c r="P173" s="229">
        <v>5958</v>
      </c>
      <c r="Q173" s="229">
        <v>6502</v>
      </c>
      <c r="R173" s="229">
        <v>9900</v>
      </c>
      <c r="S173" s="229">
        <v>12539</v>
      </c>
      <c r="T173" s="229">
        <v>12836</v>
      </c>
      <c r="U173" s="229">
        <v>15465</v>
      </c>
      <c r="V173" s="229">
        <v>99531</v>
      </c>
      <c r="W173" s="229">
        <v>68525</v>
      </c>
      <c r="X173" s="229">
        <v>24872</v>
      </c>
      <c r="Y173" s="229">
        <v>18352</v>
      </c>
      <c r="Z173" s="229">
        <v>15951</v>
      </c>
      <c r="AA173" s="229">
        <v>17948</v>
      </c>
      <c r="AB173" s="230">
        <f>SUM(O173:AA173)/13</f>
        <v>24795.153846153848</v>
      </c>
      <c r="AC173" s="175">
        <f t="shared" si="21"/>
        <v>-0.29971904475215733</v>
      </c>
      <c r="AD173" s="175">
        <f t="shared" si="21"/>
        <v>-0.71889596602972394</v>
      </c>
      <c r="AE173" s="175">
        <f t="shared" si="21"/>
        <v>-0.73871810327506526</v>
      </c>
      <c r="AF173" s="175">
        <f t="shared" si="21"/>
        <v>-0.54164544654845137</v>
      </c>
      <c r="AG173" s="175">
        <f t="shared" si="21"/>
        <v>-0.4049449506454062</v>
      </c>
      <c r="AH173" s="175">
        <f t="shared" si="21"/>
        <v>-0.30578691184424012</v>
      </c>
      <c r="AI173" s="175">
        <f t="shared" si="21"/>
        <v>-0.20377902486742522</v>
      </c>
      <c r="AJ173" s="175">
        <f t="shared" si="21"/>
        <v>1.3306320247597328E-2</v>
      </c>
      <c r="AK173" s="175">
        <f t="shared" si="21"/>
        <v>-0.23896626018968925</v>
      </c>
      <c r="AL173" s="175">
        <f t="shared" si="21"/>
        <v>-0.27594538732496871</v>
      </c>
      <c r="AM173" s="175">
        <f>(Y173-B173)/B173</f>
        <v>-0.36111401218450828</v>
      </c>
      <c r="AN173" s="175">
        <f>(Z173-C173)/C173</f>
        <v>-0.16486910994764398</v>
      </c>
      <c r="AO173" s="189">
        <f>(AA173-D173)/D173</f>
        <v>-9.9538430664258479E-2</v>
      </c>
      <c r="AP173" s="177"/>
    </row>
    <row r="174" spans="1:42" s="113" customFormat="1" ht="17.25" customHeight="1" x14ac:dyDescent="0.35">
      <c r="A174" s="56" t="s">
        <v>29</v>
      </c>
      <c r="B174" s="56"/>
      <c r="C174" s="56"/>
      <c r="D174" s="23"/>
      <c r="E174" s="23"/>
      <c r="F174" s="23"/>
      <c r="G174" s="23"/>
      <c r="H174" s="23"/>
      <c r="I174" s="23"/>
      <c r="J174" s="23"/>
      <c r="AO174" s="153"/>
    </row>
    <row r="175" spans="1:42" s="113" customFormat="1" ht="12" customHeight="1" x14ac:dyDescent="0.35">
      <c r="A175" s="75" t="s">
        <v>125</v>
      </c>
      <c r="B175" s="29"/>
      <c r="C175" s="29"/>
      <c r="D175" s="29"/>
      <c r="E175" s="29"/>
      <c r="F175" s="29"/>
      <c r="G175" s="29"/>
      <c r="H175" s="29"/>
      <c r="I175" s="29"/>
      <c r="J175" s="29"/>
      <c r="K175" s="23"/>
      <c r="L175" s="23"/>
      <c r="M175" s="23"/>
      <c r="N175" s="60"/>
      <c r="O175" s="23"/>
      <c r="P175" s="23"/>
      <c r="Q175" s="23"/>
      <c r="R175" s="23"/>
      <c r="S175" s="23"/>
      <c r="T175" s="23"/>
      <c r="U175" s="23"/>
      <c r="V175" s="23"/>
      <c r="W175" s="23"/>
      <c r="X175" s="23"/>
      <c r="Y175" s="23"/>
      <c r="Z175" s="23"/>
      <c r="AA175" s="23"/>
      <c r="AB175" s="23"/>
      <c r="AC175" s="23"/>
      <c r="AD175" s="23"/>
      <c r="AE175" s="60"/>
      <c r="AF175" s="152"/>
      <c r="AG175" s="152"/>
      <c r="AH175" s="152"/>
      <c r="AI175" s="152"/>
      <c r="AJ175" s="152"/>
      <c r="AK175" s="152"/>
      <c r="AL175" s="152"/>
      <c r="AM175" s="152"/>
      <c r="AN175" s="152"/>
      <c r="AO175" s="152"/>
    </row>
    <row r="176" spans="1:42" s="113" customFormat="1" ht="12" customHeight="1" x14ac:dyDescent="0.35">
      <c r="A176" s="75" t="s">
        <v>30</v>
      </c>
      <c r="B176" s="29"/>
      <c r="C176" s="29"/>
      <c r="D176" s="29"/>
      <c r="E176" s="29"/>
      <c r="F176" s="29"/>
      <c r="G176" s="29"/>
      <c r="H176" s="29"/>
      <c r="I176" s="29"/>
      <c r="J176" s="29"/>
      <c r="K176" s="23"/>
      <c r="L176" s="23"/>
      <c r="M176" s="23"/>
      <c r="N176" s="60"/>
      <c r="O176" s="23"/>
      <c r="P176" s="23"/>
      <c r="Q176" s="23"/>
      <c r="R176" s="23"/>
      <c r="S176" s="23"/>
      <c r="T176" s="23"/>
      <c r="U176" s="23"/>
      <c r="V176" s="23"/>
      <c r="W176" s="23"/>
      <c r="X176" s="23"/>
      <c r="Y176" s="23"/>
      <c r="Z176" s="23"/>
      <c r="AA176" s="23"/>
      <c r="AB176" s="23"/>
      <c r="AC176" s="23"/>
      <c r="AD176" s="23"/>
      <c r="AE176" s="60"/>
      <c r="AF176" s="152"/>
      <c r="AG176" s="152"/>
      <c r="AH176" s="152"/>
      <c r="AI176" s="152"/>
      <c r="AJ176" s="152"/>
      <c r="AK176" s="152"/>
      <c r="AL176" s="152"/>
      <c r="AM176" s="152"/>
      <c r="AN176" s="152"/>
      <c r="AO176" s="152"/>
    </row>
    <row r="177" spans="1:41" s="113" customFormat="1" ht="12" customHeight="1" x14ac:dyDescent="0.35">
      <c r="A177" s="75" t="s">
        <v>31</v>
      </c>
      <c r="B177" s="29"/>
      <c r="C177" s="29"/>
      <c r="D177" s="29"/>
      <c r="E177" s="29"/>
      <c r="F177" s="29"/>
      <c r="G177" s="29"/>
      <c r="H177" s="29"/>
      <c r="I177" s="29"/>
      <c r="J177" s="29"/>
      <c r="K177" s="23"/>
      <c r="L177" s="23"/>
      <c r="M177" s="23"/>
      <c r="N177" s="60"/>
      <c r="O177" s="23"/>
      <c r="P177" s="23"/>
      <c r="Q177" s="23"/>
      <c r="R177" s="23"/>
      <c r="S177" s="23"/>
      <c r="T177" s="23"/>
      <c r="U177" s="23"/>
      <c r="V177" s="23"/>
      <c r="W177" s="23"/>
      <c r="X177" s="23"/>
      <c r="Y177" s="23"/>
      <c r="Z177" s="23"/>
      <c r="AA177" s="23"/>
      <c r="AB177" s="23"/>
      <c r="AC177" s="23"/>
      <c r="AD177" s="23"/>
      <c r="AE177" s="60"/>
      <c r="AF177" s="152"/>
      <c r="AG177" s="152"/>
      <c r="AH177" s="152"/>
      <c r="AI177" s="152"/>
      <c r="AJ177" s="152"/>
      <c r="AK177" s="152"/>
      <c r="AL177" s="152"/>
      <c r="AM177" s="152"/>
      <c r="AN177" s="152"/>
      <c r="AO177" s="152"/>
    </row>
    <row r="178" spans="1:41" s="66" customFormat="1" ht="12" customHeight="1" x14ac:dyDescent="0.35">
      <c r="A178" s="75" t="s">
        <v>43</v>
      </c>
      <c r="B178" s="26"/>
      <c r="C178" s="26"/>
      <c r="D178" s="26"/>
      <c r="E178" s="26"/>
      <c r="F178" s="26"/>
      <c r="G178" s="26"/>
      <c r="H178" s="26"/>
      <c r="I178" s="26"/>
      <c r="J178" s="26"/>
      <c r="K178" s="67"/>
      <c r="L178" s="67"/>
      <c r="M178" s="67"/>
      <c r="N178" s="68"/>
      <c r="O178" s="67"/>
      <c r="P178" s="67"/>
      <c r="Q178" s="67"/>
      <c r="R178" s="67"/>
      <c r="S178" s="67"/>
      <c r="T178" s="67"/>
      <c r="U178" s="67"/>
      <c r="V178" s="67"/>
      <c r="W178" s="67"/>
      <c r="X178" s="67"/>
      <c r="Y178" s="67"/>
      <c r="Z178" s="67"/>
      <c r="AA178" s="67"/>
      <c r="AB178" s="67"/>
      <c r="AC178" s="67"/>
      <c r="AD178" s="67"/>
      <c r="AE178" s="68"/>
      <c r="AF178" s="69"/>
      <c r="AG178" s="69"/>
      <c r="AH178" s="69"/>
      <c r="AI178" s="69"/>
      <c r="AJ178" s="69"/>
      <c r="AK178" s="69"/>
      <c r="AL178" s="69"/>
      <c r="AM178" s="69"/>
      <c r="AN178" s="69"/>
      <c r="AO178" s="69"/>
    </row>
    <row r="179" spans="1:41" ht="12" customHeight="1" x14ac:dyDescent="0.35">
      <c r="A179" s="241" t="s">
        <v>49</v>
      </c>
      <c r="B179" s="241"/>
      <c r="C179" s="241"/>
      <c r="D179" s="241"/>
      <c r="E179" s="241"/>
      <c r="F179" s="241"/>
      <c r="G179" s="241"/>
      <c r="H179" s="241"/>
      <c r="I179" s="241"/>
      <c r="J179" s="241"/>
      <c r="K179" s="33"/>
      <c r="L179" s="33"/>
      <c r="M179" s="33"/>
      <c r="N179" s="57"/>
      <c r="O179" s="33"/>
      <c r="P179" s="33"/>
      <c r="Q179" s="33"/>
      <c r="R179" s="33"/>
      <c r="S179" s="33"/>
      <c r="T179" s="33"/>
      <c r="U179" s="33"/>
      <c r="V179" s="33"/>
      <c r="W179" s="33"/>
      <c r="X179" s="33"/>
      <c r="Y179" s="58"/>
      <c r="Z179" s="34"/>
      <c r="AA179" s="34"/>
      <c r="AB179" s="34"/>
      <c r="AC179" s="34"/>
      <c r="AD179" s="34"/>
      <c r="AE179" s="34"/>
      <c r="AF179" s="34"/>
      <c r="AG179" s="34"/>
      <c r="AH179" s="34"/>
      <c r="AI179" s="34"/>
      <c r="AJ179" s="34"/>
    </row>
    <row r="180" spans="1:41" s="113" customFormat="1" ht="12" customHeight="1" x14ac:dyDescent="0.35">
      <c r="A180" s="92" t="s">
        <v>59</v>
      </c>
      <c r="B180" s="92"/>
      <c r="C180" s="92"/>
      <c r="D180" s="29"/>
      <c r="E180" s="29"/>
      <c r="F180" s="29"/>
      <c r="G180" s="29"/>
      <c r="H180" s="29"/>
      <c r="I180" s="29"/>
      <c r="J180" s="29"/>
      <c r="K180" s="23"/>
      <c r="L180" s="23"/>
      <c r="M180" s="23"/>
      <c r="N180" s="60"/>
      <c r="O180" s="23"/>
      <c r="P180" s="23"/>
      <c r="Q180" s="23"/>
      <c r="R180" s="23"/>
      <c r="S180" s="23"/>
      <c r="T180" s="23"/>
      <c r="U180" s="23"/>
      <c r="V180" s="23"/>
      <c r="W180" s="23"/>
      <c r="X180" s="23"/>
      <c r="Y180" s="23"/>
      <c r="Z180" s="23"/>
      <c r="AA180" s="23"/>
      <c r="AB180" s="23"/>
      <c r="AC180" s="23"/>
      <c r="AD180" s="23"/>
      <c r="AE180" s="60"/>
      <c r="AF180" s="152"/>
      <c r="AG180" s="152"/>
      <c r="AH180" s="152"/>
      <c r="AI180" s="152"/>
      <c r="AJ180" s="152"/>
      <c r="AK180" s="152"/>
      <c r="AL180" s="152"/>
      <c r="AM180" s="152"/>
      <c r="AN180" s="152"/>
      <c r="AO180" s="152"/>
    </row>
    <row r="181" spans="1:41" s="113" customFormat="1" ht="12" customHeight="1" x14ac:dyDescent="0.35">
      <c r="A181" s="278" t="s">
        <v>268</v>
      </c>
      <c r="B181" s="92"/>
      <c r="C181" s="92"/>
      <c r="D181" s="29"/>
      <c r="E181" s="29"/>
      <c r="F181" s="29"/>
      <c r="G181" s="29"/>
      <c r="H181" s="29"/>
      <c r="I181" s="29"/>
      <c r="J181" s="29"/>
      <c r="K181" s="23"/>
      <c r="L181" s="23"/>
      <c r="M181" s="23"/>
      <c r="N181" s="60"/>
      <c r="O181" s="23"/>
      <c r="P181" s="23"/>
      <c r="Q181" s="23"/>
      <c r="R181" s="23"/>
      <c r="S181" s="23"/>
      <c r="T181" s="23"/>
      <c r="U181" s="23"/>
      <c r="V181" s="23"/>
      <c r="W181" s="23"/>
      <c r="X181" s="23"/>
      <c r="Y181" s="23"/>
      <c r="Z181" s="23"/>
      <c r="AA181" s="23"/>
      <c r="AB181" s="23"/>
      <c r="AC181" s="23"/>
      <c r="AD181" s="23"/>
      <c r="AE181" s="60"/>
      <c r="AF181" s="152"/>
      <c r="AG181" s="152"/>
      <c r="AH181" s="152"/>
      <c r="AI181" s="152"/>
      <c r="AJ181" s="152"/>
      <c r="AK181" s="152"/>
      <c r="AL181" s="152"/>
      <c r="AM181" s="152"/>
      <c r="AN181" s="152"/>
      <c r="AO181" s="152"/>
    </row>
    <row r="182" spans="1:41" s="113" customFormat="1" ht="12" customHeight="1" x14ac:dyDescent="0.35">
      <c r="A182" s="92" t="s">
        <v>45</v>
      </c>
      <c r="B182" s="92"/>
      <c r="C182" s="92"/>
      <c r="D182" s="29"/>
      <c r="E182" s="29"/>
      <c r="F182" s="29"/>
      <c r="G182" s="29"/>
      <c r="H182" s="29"/>
      <c r="I182" s="29"/>
      <c r="J182" s="29"/>
      <c r="K182" s="23"/>
      <c r="L182" s="23"/>
      <c r="M182" s="23"/>
      <c r="N182" s="59"/>
      <c r="O182" s="23"/>
      <c r="P182" s="23"/>
      <c r="Q182" s="23"/>
      <c r="R182" s="23"/>
      <c r="S182" s="23"/>
      <c r="T182" s="23"/>
      <c r="U182" s="23"/>
      <c r="V182" s="23"/>
      <c r="W182" s="23"/>
      <c r="X182" s="23"/>
      <c r="Y182" s="23"/>
      <c r="Z182" s="23"/>
      <c r="AA182" s="23"/>
      <c r="AB182" s="23"/>
      <c r="AC182" s="23"/>
      <c r="AD182" s="23"/>
      <c r="AE182" s="60"/>
      <c r="AF182" s="24"/>
      <c r="AG182" s="24"/>
      <c r="AH182" s="24"/>
      <c r="AI182" s="24"/>
      <c r="AJ182" s="24"/>
      <c r="AK182" s="24"/>
      <c r="AL182" s="24"/>
      <c r="AM182" s="24"/>
      <c r="AN182" s="24"/>
      <c r="AO182" s="24"/>
    </row>
    <row r="183" spans="1:41" s="113" customFormat="1" ht="12" customHeight="1" x14ac:dyDescent="0.35">
      <c r="A183" s="75" t="s">
        <v>269</v>
      </c>
      <c r="B183" s="92"/>
      <c r="C183" s="92"/>
      <c r="D183" s="29"/>
      <c r="E183" s="29"/>
      <c r="F183" s="29"/>
      <c r="G183" s="29"/>
      <c r="H183" s="29"/>
      <c r="I183" s="29"/>
      <c r="J183" s="29"/>
      <c r="K183" s="23"/>
      <c r="L183" s="23"/>
      <c r="M183" s="23"/>
      <c r="N183" s="59"/>
      <c r="O183" s="23"/>
      <c r="P183" s="23"/>
      <c r="Q183" s="23"/>
      <c r="R183" s="23"/>
      <c r="S183" s="23"/>
      <c r="T183" s="23"/>
      <c r="U183" s="23"/>
      <c r="V183" s="23"/>
      <c r="W183" s="23"/>
      <c r="X183" s="23"/>
      <c r="Y183" s="23"/>
      <c r="Z183" s="23"/>
      <c r="AA183" s="23"/>
      <c r="AB183" s="23"/>
      <c r="AC183" s="23"/>
      <c r="AD183" s="23"/>
      <c r="AE183" s="60"/>
      <c r="AF183" s="24"/>
      <c r="AG183" s="24"/>
      <c r="AH183" s="24"/>
      <c r="AI183" s="24"/>
      <c r="AJ183" s="24"/>
      <c r="AK183" s="24"/>
      <c r="AL183" s="24"/>
      <c r="AM183" s="24"/>
      <c r="AN183" s="24"/>
      <c r="AO183" s="24"/>
    </row>
    <row r="184" spans="1:41" s="113" customFormat="1" ht="12" customHeight="1" x14ac:dyDescent="0.35">
      <c r="A184" s="56" t="s">
        <v>32</v>
      </c>
      <c r="B184" s="56"/>
      <c r="C184" s="56"/>
      <c r="K184" s="23"/>
      <c r="L184" s="23"/>
      <c r="M184" s="23"/>
      <c r="N184" s="59"/>
      <c r="O184" s="23"/>
      <c r="P184" s="23"/>
      <c r="Q184" s="23"/>
      <c r="R184" s="23"/>
      <c r="S184" s="23"/>
      <c r="T184" s="23"/>
      <c r="U184" s="23"/>
      <c r="V184" s="23"/>
      <c r="W184" s="23"/>
      <c r="X184" s="23"/>
      <c r="Y184" s="23"/>
      <c r="Z184" s="23"/>
      <c r="AA184" s="23"/>
      <c r="AB184" s="23"/>
      <c r="AC184" s="23"/>
      <c r="AD184" s="23"/>
      <c r="AE184" s="60"/>
      <c r="AF184" s="24"/>
      <c r="AG184" s="24"/>
      <c r="AH184" s="24"/>
      <c r="AI184" s="24"/>
      <c r="AJ184" s="24"/>
      <c r="AK184" s="24"/>
      <c r="AL184" s="24"/>
      <c r="AM184" s="24"/>
      <c r="AN184" s="24"/>
      <c r="AO184" s="24"/>
    </row>
    <row r="185" spans="1:41" s="113" customFormat="1" ht="30" customHeight="1" x14ac:dyDescent="0.35">
      <c r="A185" s="61" t="s">
        <v>270</v>
      </c>
      <c r="B185" s="61"/>
      <c r="C185" s="61"/>
      <c r="D185" s="154"/>
      <c r="E185" s="154"/>
      <c r="F185" s="154"/>
      <c r="G185" s="154"/>
      <c r="H185" s="154"/>
      <c r="I185" s="154"/>
      <c r="J185" s="154"/>
      <c r="K185" s="23"/>
      <c r="L185" s="23"/>
      <c r="M185" s="23"/>
      <c r="N185" s="59"/>
      <c r="O185" s="23"/>
      <c r="P185" s="23"/>
      <c r="Q185" s="23"/>
      <c r="R185" s="23"/>
      <c r="S185" s="23"/>
      <c r="T185" s="23"/>
      <c r="U185" s="23"/>
      <c r="V185" s="23"/>
      <c r="W185" s="23"/>
      <c r="X185" s="23"/>
      <c r="Y185" s="23"/>
      <c r="Z185" s="23"/>
      <c r="AA185" s="23"/>
      <c r="AB185" s="23"/>
      <c r="AC185" s="23"/>
      <c r="AD185" s="23"/>
      <c r="AE185" s="60"/>
      <c r="AF185" s="24"/>
      <c r="AG185" s="24"/>
      <c r="AH185" s="24"/>
      <c r="AI185" s="24"/>
      <c r="AJ185" s="24"/>
      <c r="AK185" s="24"/>
      <c r="AL185" s="24"/>
      <c r="AM185" s="24"/>
      <c r="AN185" s="24"/>
      <c r="AO185" s="24"/>
    </row>
    <row r="186" spans="1:41" s="165" customFormat="1" ht="20.25" customHeight="1" x14ac:dyDescent="0.35">
      <c r="A186" s="180" t="s">
        <v>146</v>
      </c>
      <c r="AO186" s="166"/>
    </row>
    <row r="187" spans="1:41" s="105" customFormat="1" ht="15" customHeight="1" x14ac:dyDescent="0.35">
      <c r="A187" s="137"/>
      <c r="B187" s="282" t="s">
        <v>145</v>
      </c>
      <c r="C187" s="283"/>
      <c r="D187" s="283"/>
      <c r="E187" s="283"/>
      <c r="F187" s="283"/>
      <c r="G187" s="283"/>
      <c r="H187" s="283"/>
      <c r="I187" s="283"/>
      <c r="J187" s="283"/>
      <c r="K187" s="283"/>
      <c r="L187" s="283"/>
      <c r="M187" s="283"/>
      <c r="N187" s="284"/>
      <c r="O187" s="279" t="s">
        <v>55</v>
      </c>
      <c r="P187" s="280"/>
      <c r="Q187" s="280"/>
      <c r="R187" s="280"/>
      <c r="S187" s="280"/>
      <c r="T187" s="280"/>
      <c r="U187" s="280"/>
      <c r="V187" s="280"/>
      <c r="W187" s="280"/>
      <c r="X187" s="280"/>
      <c r="Y187" s="280"/>
      <c r="Z187" s="280"/>
      <c r="AA187" s="280"/>
      <c r="AB187" s="281"/>
      <c r="AC187" s="281" t="s">
        <v>57</v>
      </c>
      <c r="AD187" s="281"/>
      <c r="AE187" s="281"/>
      <c r="AF187" s="281"/>
      <c r="AG187" s="281"/>
      <c r="AH187" s="281"/>
      <c r="AI187" s="281"/>
      <c r="AJ187" s="281"/>
      <c r="AK187" s="281"/>
      <c r="AL187" s="281"/>
      <c r="AM187" s="280"/>
      <c r="AN187" s="280"/>
      <c r="AO187" s="280"/>
    </row>
    <row r="188" spans="1:41" s="105" customFormat="1" ht="44.15" customHeight="1" x14ac:dyDescent="0.35">
      <c r="A188" s="106" t="s">
        <v>35</v>
      </c>
      <c r="B188" s="107" t="s">
        <v>156</v>
      </c>
      <c r="C188" s="107" t="s">
        <v>157</v>
      </c>
      <c r="D188" s="107" t="s">
        <v>158</v>
      </c>
      <c r="E188" s="107" t="s">
        <v>159</v>
      </c>
      <c r="F188" s="107" t="s">
        <v>160</v>
      </c>
      <c r="G188" s="107" t="s">
        <v>161</v>
      </c>
      <c r="H188" s="107" t="s">
        <v>162</v>
      </c>
      <c r="I188" s="107" t="s">
        <v>163</v>
      </c>
      <c r="J188" s="107" t="s">
        <v>164</v>
      </c>
      <c r="K188" s="107" t="s">
        <v>165</v>
      </c>
      <c r="L188" s="107" t="s">
        <v>166</v>
      </c>
      <c r="M188" s="107" t="s">
        <v>167</v>
      </c>
      <c r="N188" s="107" t="s">
        <v>168</v>
      </c>
      <c r="O188" s="107" t="s">
        <v>56</v>
      </c>
      <c r="P188" s="107" t="s">
        <v>170</v>
      </c>
      <c r="Q188" s="107" t="s">
        <v>171</v>
      </c>
      <c r="R188" s="107" t="s">
        <v>172</v>
      </c>
      <c r="S188" s="107" t="s">
        <v>173</v>
      </c>
      <c r="T188" s="107" t="s">
        <v>174</v>
      </c>
      <c r="U188" s="107" t="s">
        <v>175</v>
      </c>
      <c r="V188" s="107" t="s">
        <v>176</v>
      </c>
      <c r="W188" s="107" t="s">
        <v>177</v>
      </c>
      <c r="X188" s="107" t="s">
        <v>178</v>
      </c>
      <c r="Y188" s="107" t="s">
        <v>179</v>
      </c>
      <c r="Z188" s="107" t="s">
        <v>180</v>
      </c>
      <c r="AA188" s="107" t="s">
        <v>181</v>
      </c>
      <c r="AB188" s="107" t="s">
        <v>182</v>
      </c>
      <c r="AC188" s="107" t="s">
        <v>60</v>
      </c>
      <c r="AD188" s="107" t="s">
        <v>61</v>
      </c>
      <c r="AE188" s="107" t="s">
        <v>62</v>
      </c>
      <c r="AF188" s="107" t="s">
        <v>63</v>
      </c>
      <c r="AG188" s="107" t="s">
        <v>64</v>
      </c>
      <c r="AH188" s="107" t="s">
        <v>65</v>
      </c>
      <c r="AI188" s="107" t="s">
        <v>66</v>
      </c>
      <c r="AJ188" s="107" t="s">
        <v>67</v>
      </c>
      <c r="AK188" s="107" t="s">
        <v>68</v>
      </c>
      <c r="AL188" s="107" t="s">
        <v>69</v>
      </c>
      <c r="AM188" s="107" t="s">
        <v>70</v>
      </c>
      <c r="AN188" s="107" t="s">
        <v>71</v>
      </c>
      <c r="AO188" s="131" t="s">
        <v>72</v>
      </c>
    </row>
    <row r="189" spans="1:41" s="165" customFormat="1" ht="15" customHeight="1" x14ac:dyDescent="0.35">
      <c r="A189" s="74" t="s">
        <v>23</v>
      </c>
      <c r="B189" s="139">
        <v>137718</v>
      </c>
      <c r="C189" s="139">
        <v>114293</v>
      </c>
      <c r="D189" s="167">
        <v>131841</v>
      </c>
      <c r="E189" s="167">
        <v>127729</v>
      </c>
      <c r="F189" s="167">
        <v>137012</v>
      </c>
      <c r="G189" s="167">
        <v>120545</v>
      </c>
      <c r="H189" s="167">
        <v>127028</v>
      </c>
      <c r="I189" s="167">
        <v>116193</v>
      </c>
      <c r="J189" s="167">
        <v>123186</v>
      </c>
      <c r="K189" s="167">
        <v>141971</v>
      </c>
      <c r="L189" s="167">
        <v>128005</v>
      </c>
      <c r="M189" s="167">
        <v>113880</v>
      </c>
      <c r="N189" s="167">
        <f>SUM(B189:M189)/12</f>
        <v>126616.75</v>
      </c>
      <c r="O189" s="167">
        <v>129804</v>
      </c>
      <c r="P189" s="168">
        <v>107892</v>
      </c>
      <c r="Q189" s="168">
        <v>110990</v>
      </c>
      <c r="R189" s="168">
        <v>122398</v>
      </c>
      <c r="S189" s="168">
        <v>124540</v>
      </c>
      <c r="T189" s="168">
        <v>119241</v>
      </c>
      <c r="U189" s="168">
        <v>133652</v>
      </c>
      <c r="V189" s="168">
        <v>140321</v>
      </c>
      <c r="W189" s="168">
        <v>132527</v>
      </c>
      <c r="X189" s="168">
        <v>124580</v>
      </c>
      <c r="Y189" s="168">
        <v>131808</v>
      </c>
      <c r="Z189" s="168">
        <v>122830</v>
      </c>
      <c r="AA189" s="168">
        <v>152339</v>
      </c>
      <c r="AB189" s="169">
        <f>SUM(O189:AA189)/13</f>
        <v>127147.84615384616</v>
      </c>
      <c r="AC189" s="124">
        <f t="shared" ref="AC189:AL193" si="22">(O189-D189)/D189</f>
        <v>-1.5450428925751474E-2</v>
      </c>
      <c r="AD189" s="124">
        <f t="shared" si="22"/>
        <v>-0.15530537309459871</v>
      </c>
      <c r="AE189" s="124">
        <f t="shared" si="22"/>
        <v>-0.18992497007561382</v>
      </c>
      <c r="AF189" s="124">
        <f t="shared" si="22"/>
        <v>1.5371852835040856E-2</v>
      </c>
      <c r="AG189" s="124">
        <f t="shared" si="22"/>
        <v>-1.9586232956513523E-2</v>
      </c>
      <c r="AH189" s="124">
        <f t="shared" si="22"/>
        <v>2.6232217087087863E-2</v>
      </c>
      <c r="AI189" s="124">
        <f t="shared" si="22"/>
        <v>8.4960953355089047E-2</v>
      </c>
      <c r="AJ189" s="124">
        <f t="shared" si="22"/>
        <v>-1.1622091835656578E-2</v>
      </c>
      <c r="AK189" s="124">
        <f t="shared" si="22"/>
        <v>3.5326745049021523E-2</v>
      </c>
      <c r="AL189" s="124">
        <f t="shared" si="22"/>
        <v>9.3958552862662456E-2</v>
      </c>
      <c r="AM189" s="124">
        <f>(Y189-B189)/B189</f>
        <v>-4.2913780333725442E-2</v>
      </c>
      <c r="AN189" s="124">
        <f>(Z189-C189)/C189</f>
        <v>7.4693988258248536E-2</v>
      </c>
      <c r="AO189" s="125">
        <f>(AA189-D189)/D189</f>
        <v>0.15547515567994782</v>
      </c>
    </row>
    <row r="190" spans="1:41" s="165" customFormat="1" ht="15" customHeight="1" x14ac:dyDescent="0.35">
      <c r="A190" s="74" t="s">
        <v>24</v>
      </c>
      <c r="B190" s="142" t="s">
        <v>46</v>
      </c>
      <c r="C190" s="142" t="s">
        <v>46</v>
      </c>
      <c r="D190" s="116" t="s">
        <v>46</v>
      </c>
      <c r="E190" s="116" t="s">
        <v>46</v>
      </c>
      <c r="F190" s="116" t="s">
        <v>46</v>
      </c>
      <c r="G190" s="116" t="s">
        <v>46</v>
      </c>
      <c r="H190" s="116" t="s">
        <v>46</v>
      </c>
      <c r="I190" s="116" t="s">
        <v>46</v>
      </c>
      <c r="J190" s="116" t="s">
        <v>46</v>
      </c>
      <c r="K190" s="116" t="s">
        <v>46</v>
      </c>
      <c r="L190" s="116" t="s">
        <v>46</v>
      </c>
      <c r="M190" s="116" t="s">
        <v>46</v>
      </c>
      <c r="N190" s="116" t="s">
        <v>46</v>
      </c>
      <c r="O190" s="116" t="s">
        <v>46</v>
      </c>
      <c r="P190" s="140" t="s">
        <v>46</v>
      </c>
      <c r="Q190" s="140" t="s">
        <v>46</v>
      </c>
      <c r="R190" s="140" t="s">
        <v>46</v>
      </c>
      <c r="S190" s="140" t="s">
        <v>46</v>
      </c>
      <c r="T190" s="140" t="s">
        <v>46</v>
      </c>
      <c r="U190" s="140" t="s">
        <v>46</v>
      </c>
      <c r="V190" s="140" t="s">
        <v>46</v>
      </c>
      <c r="W190" s="140" t="s">
        <v>46</v>
      </c>
      <c r="X190" s="140" t="s">
        <v>46</v>
      </c>
      <c r="Y190" s="140" t="s">
        <v>46</v>
      </c>
      <c r="Z190" s="140" t="s">
        <v>46</v>
      </c>
      <c r="AA190" s="140" t="s">
        <v>46</v>
      </c>
      <c r="AB190" s="115" t="s">
        <v>46</v>
      </c>
      <c r="AC190" s="124" t="s">
        <v>46</v>
      </c>
      <c r="AD190" s="124" t="s">
        <v>46</v>
      </c>
      <c r="AE190" s="124" t="s">
        <v>46</v>
      </c>
      <c r="AF190" s="124" t="s">
        <v>46</v>
      </c>
      <c r="AG190" s="124" t="s">
        <v>46</v>
      </c>
      <c r="AH190" s="124" t="s">
        <v>46</v>
      </c>
      <c r="AI190" s="124" t="s">
        <v>46</v>
      </c>
      <c r="AJ190" s="124" t="s">
        <v>46</v>
      </c>
      <c r="AK190" s="124" t="s">
        <v>46</v>
      </c>
      <c r="AL190" s="124" t="s">
        <v>46</v>
      </c>
      <c r="AM190" s="124" t="s">
        <v>46</v>
      </c>
      <c r="AN190" s="124" t="s">
        <v>46</v>
      </c>
      <c r="AO190" s="125" t="s">
        <v>46</v>
      </c>
    </row>
    <row r="191" spans="1:41" s="165" customFormat="1" ht="15" customHeight="1" x14ac:dyDescent="0.35">
      <c r="A191" s="74" t="s">
        <v>25</v>
      </c>
      <c r="B191" s="139">
        <v>783</v>
      </c>
      <c r="C191" s="139">
        <v>644</v>
      </c>
      <c r="D191" s="167">
        <v>607</v>
      </c>
      <c r="E191" s="167">
        <v>757</v>
      </c>
      <c r="F191" s="167">
        <v>849</v>
      </c>
      <c r="G191" s="167">
        <v>639</v>
      </c>
      <c r="H191" s="167">
        <v>631</v>
      </c>
      <c r="I191" s="167">
        <v>579</v>
      </c>
      <c r="J191" s="167">
        <v>689</v>
      </c>
      <c r="K191" s="167">
        <v>674</v>
      </c>
      <c r="L191" s="167">
        <v>584</v>
      </c>
      <c r="M191" s="167">
        <v>494</v>
      </c>
      <c r="N191" s="167">
        <f>SUM(B191:M191)/12</f>
        <v>660.83333333333337</v>
      </c>
      <c r="O191" s="167">
        <v>503</v>
      </c>
      <c r="P191" s="167">
        <v>356</v>
      </c>
      <c r="Q191" s="167">
        <v>393</v>
      </c>
      <c r="R191" s="167">
        <v>464</v>
      </c>
      <c r="S191" s="167">
        <v>559</v>
      </c>
      <c r="T191" s="167">
        <v>490</v>
      </c>
      <c r="U191" s="167">
        <v>539</v>
      </c>
      <c r="V191" s="167">
        <v>566</v>
      </c>
      <c r="W191" s="167">
        <v>519</v>
      </c>
      <c r="X191" s="167">
        <v>448</v>
      </c>
      <c r="Y191" s="167">
        <v>527</v>
      </c>
      <c r="Z191" s="167">
        <v>540</v>
      </c>
      <c r="AA191" s="167">
        <v>643</v>
      </c>
      <c r="AB191" s="169">
        <f>SUM(O191:AA191)/13</f>
        <v>503.61538461538464</v>
      </c>
      <c r="AC191" s="124">
        <f t="shared" si="22"/>
        <v>-0.17133443163097201</v>
      </c>
      <c r="AD191" s="124">
        <f t="shared" si="22"/>
        <v>-0.52972258916776749</v>
      </c>
      <c r="AE191" s="124">
        <f t="shared" si="22"/>
        <v>-0.53710247349823326</v>
      </c>
      <c r="AF191" s="124">
        <f t="shared" si="22"/>
        <v>-0.27386541471048514</v>
      </c>
      <c r="AG191" s="124">
        <f t="shared" si="22"/>
        <v>-0.11410459587955626</v>
      </c>
      <c r="AH191" s="124">
        <f t="shared" si="22"/>
        <v>-0.153713298791019</v>
      </c>
      <c r="AI191" s="124">
        <f t="shared" si="22"/>
        <v>-0.21770682148040638</v>
      </c>
      <c r="AJ191" s="124">
        <f t="shared" si="22"/>
        <v>-0.16023738872403562</v>
      </c>
      <c r="AK191" s="124">
        <f t="shared" si="22"/>
        <v>-0.1113013698630137</v>
      </c>
      <c r="AL191" s="124">
        <f t="shared" si="22"/>
        <v>-9.3117408906882596E-2</v>
      </c>
      <c r="AM191" s="124">
        <f>(Y191-B191)/B191</f>
        <v>-0.3269476372924649</v>
      </c>
      <c r="AN191" s="124">
        <f>(Z191-C191)/C191</f>
        <v>-0.16149068322981366</v>
      </c>
      <c r="AO191" s="125">
        <f>(AA191-D191)/D191</f>
        <v>5.9308072487644151E-2</v>
      </c>
    </row>
    <row r="192" spans="1:41" s="165" customFormat="1" ht="15" customHeight="1" x14ac:dyDescent="0.35">
      <c r="A192" s="74" t="s">
        <v>26</v>
      </c>
      <c r="B192" s="142" t="s">
        <v>46</v>
      </c>
      <c r="C192" s="142" t="s">
        <v>46</v>
      </c>
      <c r="D192" s="116" t="s">
        <v>46</v>
      </c>
      <c r="E192" s="116" t="s">
        <v>46</v>
      </c>
      <c r="F192" s="116" t="s">
        <v>46</v>
      </c>
      <c r="G192" s="116" t="s">
        <v>46</v>
      </c>
      <c r="H192" s="116" t="s">
        <v>46</v>
      </c>
      <c r="I192" s="116" t="s">
        <v>46</v>
      </c>
      <c r="J192" s="116" t="s">
        <v>46</v>
      </c>
      <c r="K192" s="116" t="s">
        <v>46</v>
      </c>
      <c r="L192" s="116" t="s">
        <v>46</v>
      </c>
      <c r="M192" s="116" t="s">
        <v>46</v>
      </c>
      <c r="N192" s="116" t="s">
        <v>46</v>
      </c>
      <c r="O192" s="172" t="s">
        <v>46</v>
      </c>
      <c r="P192" s="140" t="s">
        <v>46</v>
      </c>
      <c r="Q192" s="140" t="s">
        <v>46</v>
      </c>
      <c r="R192" s="140" t="s">
        <v>46</v>
      </c>
      <c r="S192" s="140" t="s">
        <v>46</v>
      </c>
      <c r="T192" s="140" t="s">
        <v>46</v>
      </c>
      <c r="U192" s="140" t="s">
        <v>46</v>
      </c>
      <c r="V192" s="140" t="s">
        <v>46</v>
      </c>
      <c r="W192" s="140" t="s">
        <v>46</v>
      </c>
      <c r="X192" s="140" t="s">
        <v>46</v>
      </c>
      <c r="Y192" s="140" t="s">
        <v>46</v>
      </c>
      <c r="Z192" s="140" t="s">
        <v>46</v>
      </c>
      <c r="AA192" s="140" t="s">
        <v>46</v>
      </c>
      <c r="AB192" s="115" t="s">
        <v>46</v>
      </c>
      <c r="AC192" s="124" t="s">
        <v>46</v>
      </c>
      <c r="AD192" s="124" t="s">
        <v>46</v>
      </c>
      <c r="AE192" s="124" t="s">
        <v>46</v>
      </c>
      <c r="AF192" s="124" t="s">
        <v>46</v>
      </c>
      <c r="AG192" s="124" t="s">
        <v>46</v>
      </c>
      <c r="AH192" s="124" t="s">
        <v>46</v>
      </c>
      <c r="AI192" s="124" t="s">
        <v>46</v>
      </c>
      <c r="AJ192" s="124" t="s">
        <v>46</v>
      </c>
      <c r="AK192" s="124" t="s">
        <v>46</v>
      </c>
      <c r="AL192" s="124" t="s">
        <v>46</v>
      </c>
      <c r="AM192" s="124" t="s">
        <v>46</v>
      </c>
      <c r="AN192" s="124" t="s">
        <v>46</v>
      </c>
      <c r="AO192" s="125" t="s">
        <v>46</v>
      </c>
    </row>
    <row r="193" spans="1:41" s="165" customFormat="1" ht="15" customHeight="1" x14ac:dyDescent="0.35">
      <c r="A193" s="181" t="s">
        <v>28</v>
      </c>
      <c r="B193" s="174">
        <v>15202</v>
      </c>
      <c r="C193" s="174">
        <v>10760</v>
      </c>
      <c r="D193" s="229">
        <v>10997</v>
      </c>
      <c r="E193" s="229">
        <v>11644</v>
      </c>
      <c r="F193" s="229">
        <v>12727</v>
      </c>
      <c r="G193" s="229">
        <v>11657</v>
      </c>
      <c r="H193" s="229">
        <v>10919</v>
      </c>
      <c r="I193" s="229">
        <v>10066</v>
      </c>
      <c r="J193" s="229">
        <v>11518</v>
      </c>
      <c r="K193" s="229">
        <v>85636</v>
      </c>
      <c r="L193" s="229">
        <v>64398</v>
      </c>
      <c r="M193" s="229">
        <v>20407</v>
      </c>
      <c r="N193" s="229">
        <f>SUM(B193:M193)/12</f>
        <v>22994.25</v>
      </c>
      <c r="O193" s="229">
        <v>9091</v>
      </c>
      <c r="P193" s="229">
        <v>5732</v>
      </c>
      <c r="Q193" s="229">
        <v>6384</v>
      </c>
      <c r="R193" s="229">
        <v>7444</v>
      </c>
      <c r="S193" s="229">
        <v>8105</v>
      </c>
      <c r="T193" s="229">
        <v>8055</v>
      </c>
      <c r="U193" s="229">
        <v>9420</v>
      </c>
      <c r="V193" s="229">
        <v>98598</v>
      </c>
      <c r="W193" s="229">
        <v>44099</v>
      </c>
      <c r="X193" s="229">
        <v>15035</v>
      </c>
      <c r="Y193" s="229">
        <v>10493</v>
      </c>
      <c r="Z193" s="229">
        <v>8950</v>
      </c>
      <c r="AA193" s="229">
        <v>9450</v>
      </c>
      <c r="AB193" s="230">
        <f>SUM(O193:AA193)/13</f>
        <v>18527.384615384617</v>
      </c>
      <c r="AC193" s="175">
        <f t="shared" si="22"/>
        <v>-0.17331999636264436</v>
      </c>
      <c r="AD193" s="175">
        <f t="shared" si="22"/>
        <v>-0.50772930264513916</v>
      </c>
      <c r="AE193" s="175">
        <f t="shared" si="22"/>
        <v>-0.49838925119823996</v>
      </c>
      <c r="AF193" s="175">
        <f t="shared" si="22"/>
        <v>-0.36141374281547567</v>
      </c>
      <c r="AG193" s="175">
        <f t="shared" si="22"/>
        <v>-0.25771590805018774</v>
      </c>
      <c r="AH193" s="175">
        <f t="shared" si="22"/>
        <v>-0.19978144247963442</v>
      </c>
      <c r="AI193" s="175">
        <f t="shared" si="22"/>
        <v>-0.18214967876367424</v>
      </c>
      <c r="AJ193" s="175">
        <f t="shared" si="22"/>
        <v>0.1513615769069083</v>
      </c>
      <c r="AK193" s="175">
        <f t="shared" si="22"/>
        <v>-0.31521165253579303</v>
      </c>
      <c r="AL193" s="175">
        <f t="shared" si="22"/>
        <v>-0.2632430048512765</v>
      </c>
      <c r="AM193" s="175">
        <f>(Y193-B193)/B193</f>
        <v>-0.30976187343770556</v>
      </c>
      <c r="AN193" s="175">
        <f>(Z193-C193)/C193</f>
        <v>-0.16821561338289961</v>
      </c>
      <c r="AO193" s="189">
        <f>(AA193-D193)/D193</f>
        <v>-0.14067472947167409</v>
      </c>
    </row>
    <row r="194" spans="1:41" s="113" customFormat="1" ht="17.25" customHeight="1" x14ac:dyDescent="0.35">
      <c r="A194" s="56" t="s">
        <v>29</v>
      </c>
      <c r="B194" s="56"/>
      <c r="C194" s="56"/>
      <c r="D194" s="23"/>
      <c r="E194" s="23"/>
      <c r="F194" s="23"/>
      <c r="G194" s="23"/>
      <c r="H194" s="23"/>
      <c r="I194" s="23"/>
      <c r="J194" s="23"/>
      <c r="AO194" s="153"/>
    </row>
    <row r="195" spans="1:41" s="113" customFormat="1" ht="12" customHeight="1" x14ac:dyDescent="0.35">
      <c r="A195" s="75" t="s">
        <v>125</v>
      </c>
      <c r="B195" s="29"/>
      <c r="C195" s="29"/>
      <c r="D195" s="29"/>
      <c r="E195" s="29"/>
      <c r="F195" s="29"/>
      <c r="G195" s="29"/>
      <c r="H195" s="29"/>
      <c r="I195" s="29"/>
      <c r="J195" s="29"/>
      <c r="K195" s="23"/>
      <c r="L195" s="23"/>
      <c r="M195" s="23"/>
      <c r="N195" s="60"/>
      <c r="O195" s="23"/>
      <c r="P195" s="23"/>
      <c r="Q195" s="23"/>
      <c r="R195" s="23"/>
      <c r="S195" s="23"/>
      <c r="T195" s="23"/>
      <c r="U195" s="23"/>
      <c r="V195" s="23"/>
      <c r="W195" s="23"/>
      <c r="X195" s="23"/>
      <c r="Y195" s="23"/>
      <c r="Z195" s="23"/>
      <c r="AA195" s="23"/>
      <c r="AB195" s="23"/>
      <c r="AC195" s="23"/>
      <c r="AD195" s="23"/>
      <c r="AE195" s="60"/>
      <c r="AF195" s="152"/>
      <c r="AG195" s="152"/>
      <c r="AH195" s="152"/>
      <c r="AI195" s="152"/>
      <c r="AJ195" s="152"/>
      <c r="AK195" s="152"/>
      <c r="AL195" s="152"/>
      <c r="AM195" s="152"/>
      <c r="AN195" s="152"/>
      <c r="AO195" s="152"/>
    </row>
    <row r="196" spans="1:41" s="66" customFormat="1" ht="12" customHeight="1" x14ac:dyDescent="0.35">
      <c r="A196" s="75" t="s">
        <v>30</v>
      </c>
      <c r="B196" s="29"/>
      <c r="C196" s="29"/>
      <c r="D196" s="29"/>
      <c r="E196" s="29"/>
      <c r="F196" s="29"/>
      <c r="G196" s="29"/>
      <c r="H196" s="29"/>
      <c r="I196" s="29"/>
      <c r="J196" s="29"/>
      <c r="K196" s="67"/>
      <c r="L196" s="67"/>
      <c r="M196" s="67"/>
      <c r="N196" s="68"/>
      <c r="O196" s="67"/>
      <c r="P196" s="67"/>
      <c r="Q196" s="67"/>
      <c r="R196" s="67"/>
      <c r="S196" s="67"/>
      <c r="T196" s="67"/>
      <c r="U196" s="67"/>
      <c r="V196" s="67"/>
      <c r="W196" s="67"/>
      <c r="X196" s="67"/>
      <c r="Y196" s="67"/>
      <c r="Z196" s="67"/>
      <c r="AA196" s="67"/>
      <c r="AB196" s="67"/>
      <c r="AC196" s="67"/>
      <c r="AD196" s="67"/>
      <c r="AE196" s="68"/>
      <c r="AF196" s="69"/>
      <c r="AG196" s="69"/>
      <c r="AH196" s="69"/>
      <c r="AI196" s="69"/>
      <c r="AJ196" s="69"/>
      <c r="AK196" s="69"/>
      <c r="AL196" s="69"/>
      <c r="AM196" s="69"/>
      <c r="AN196" s="69"/>
      <c r="AO196" s="69"/>
    </row>
    <row r="197" spans="1:41" s="66" customFormat="1" ht="12" customHeight="1" x14ac:dyDescent="0.35">
      <c r="A197" s="75" t="s">
        <v>31</v>
      </c>
      <c r="B197" s="29"/>
      <c r="C197" s="29"/>
      <c r="D197" s="29"/>
      <c r="E197" s="29"/>
      <c r="F197" s="29"/>
      <c r="G197" s="29"/>
      <c r="H197" s="29"/>
      <c r="I197" s="29"/>
      <c r="J197" s="29"/>
      <c r="K197" s="67"/>
      <c r="L197" s="67"/>
      <c r="M197" s="67"/>
      <c r="N197" s="68"/>
      <c r="O197" s="67"/>
      <c r="P197" s="67"/>
      <c r="Q197" s="67"/>
      <c r="R197" s="67"/>
      <c r="S197" s="67"/>
      <c r="T197" s="67"/>
      <c r="U197" s="67"/>
      <c r="V197" s="67"/>
      <c r="W197" s="67"/>
      <c r="X197" s="67"/>
      <c r="Y197" s="67"/>
      <c r="Z197" s="67"/>
      <c r="AA197" s="67"/>
      <c r="AB197" s="67"/>
      <c r="AC197" s="67"/>
      <c r="AD197" s="67"/>
      <c r="AE197" s="68"/>
      <c r="AF197" s="69"/>
      <c r="AG197" s="69"/>
      <c r="AH197" s="69"/>
      <c r="AI197" s="69"/>
      <c r="AJ197" s="69"/>
      <c r="AK197" s="69"/>
      <c r="AL197" s="69"/>
      <c r="AM197" s="69"/>
      <c r="AN197" s="69"/>
      <c r="AO197" s="69"/>
    </row>
    <row r="198" spans="1:41" s="66" customFormat="1" ht="12" customHeight="1" x14ac:dyDescent="0.35">
      <c r="A198" s="75" t="s">
        <v>43</v>
      </c>
      <c r="B198" s="26"/>
      <c r="C198" s="26"/>
      <c r="D198" s="26"/>
      <c r="E198" s="26"/>
      <c r="F198" s="26"/>
      <c r="G198" s="26"/>
      <c r="H198" s="26"/>
      <c r="I198" s="26"/>
      <c r="J198" s="26"/>
      <c r="K198" s="67"/>
      <c r="L198" s="67"/>
      <c r="M198" s="67"/>
      <c r="N198" s="68"/>
      <c r="O198" s="67"/>
      <c r="P198" s="67"/>
      <c r="Q198" s="67"/>
      <c r="R198" s="67"/>
      <c r="S198" s="67"/>
      <c r="T198" s="67"/>
      <c r="U198" s="67"/>
      <c r="V198" s="67"/>
      <c r="W198" s="67"/>
      <c r="X198" s="67"/>
      <c r="Y198" s="67"/>
      <c r="Z198" s="67"/>
      <c r="AA198" s="67"/>
      <c r="AB198" s="67"/>
      <c r="AC198" s="67"/>
      <c r="AD198" s="67"/>
      <c r="AE198" s="68"/>
      <c r="AF198" s="69"/>
      <c r="AG198" s="69"/>
      <c r="AH198" s="69"/>
      <c r="AI198" s="69"/>
      <c r="AJ198" s="69"/>
      <c r="AK198" s="69"/>
      <c r="AL198" s="69"/>
      <c r="AM198" s="69"/>
      <c r="AN198" s="69"/>
      <c r="AO198" s="69"/>
    </row>
    <row r="199" spans="1:41" ht="12" customHeight="1" x14ac:dyDescent="0.35">
      <c r="A199" s="241" t="s">
        <v>49</v>
      </c>
      <c r="B199" s="241"/>
      <c r="C199" s="241"/>
      <c r="D199" s="241"/>
      <c r="E199" s="241"/>
      <c r="F199" s="241"/>
      <c r="G199" s="241"/>
      <c r="H199" s="241"/>
      <c r="I199" s="241"/>
      <c r="J199" s="241"/>
      <c r="K199" s="33"/>
      <c r="L199" s="33"/>
      <c r="M199" s="33"/>
      <c r="N199" s="57"/>
      <c r="O199" s="33"/>
      <c r="P199" s="33"/>
      <c r="Q199" s="33"/>
      <c r="R199" s="33"/>
      <c r="S199" s="33"/>
      <c r="T199" s="33"/>
      <c r="U199" s="33"/>
      <c r="V199" s="33"/>
      <c r="W199" s="33"/>
      <c r="X199" s="33"/>
      <c r="Y199" s="58"/>
      <c r="Z199" s="34"/>
      <c r="AA199" s="34"/>
      <c r="AB199" s="34"/>
      <c r="AC199" s="34"/>
      <c r="AD199" s="34"/>
      <c r="AE199" s="34"/>
      <c r="AF199" s="34"/>
      <c r="AG199" s="34"/>
      <c r="AH199" s="34"/>
      <c r="AI199" s="34"/>
      <c r="AJ199" s="34"/>
    </row>
    <row r="200" spans="1:41" s="113" customFormat="1" ht="12" customHeight="1" x14ac:dyDescent="0.35">
      <c r="A200" s="92" t="s">
        <v>59</v>
      </c>
      <c r="B200" s="92"/>
      <c r="C200" s="92"/>
      <c r="D200" s="29"/>
      <c r="E200" s="29"/>
      <c r="F200" s="29"/>
      <c r="G200" s="29"/>
      <c r="H200" s="29"/>
      <c r="I200" s="29"/>
      <c r="J200" s="29"/>
      <c r="K200" s="23"/>
      <c r="L200" s="23"/>
      <c r="M200" s="23"/>
      <c r="N200" s="60"/>
      <c r="O200" s="23"/>
      <c r="P200" s="23"/>
      <c r="Q200" s="23"/>
      <c r="R200" s="23"/>
      <c r="S200" s="23"/>
      <c r="T200" s="23"/>
      <c r="U200" s="23"/>
      <c r="V200" s="23"/>
      <c r="W200" s="23"/>
      <c r="X200" s="23"/>
      <c r="Y200" s="23"/>
      <c r="Z200" s="23"/>
      <c r="AA200" s="23"/>
      <c r="AB200" s="23"/>
      <c r="AC200" s="23"/>
      <c r="AD200" s="23"/>
      <c r="AE200" s="60"/>
      <c r="AF200" s="152"/>
      <c r="AG200" s="152"/>
      <c r="AH200" s="152"/>
      <c r="AI200" s="152"/>
      <c r="AJ200" s="152"/>
      <c r="AK200" s="152"/>
      <c r="AL200" s="152"/>
      <c r="AM200" s="152"/>
      <c r="AN200" s="152"/>
      <c r="AO200" s="152"/>
    </row>
    <row r="201" spans="1:41" s="113" customFormat="1" ht="12" customHeight="1" x14ac:dyDescent="0.35">
      <c r="A201" s="278" t="s">
        <v>268</v>
      </c>
      <c r="B201" s="92"/>
      <c r="C201" s="92"/>
      <c r="D201" s="29"/>
      <c r="E201" s="29"/>
      <c r="F201" s="29"/>
      <c r="G201" s="29"/>
      <c r="H201" s="29"/>
      <c r="I201" s="29"/>
      <c r="J201" s="29"/>
      <c r="K201" s="23"/>
      <c r="L201" s="23"/>
      <c r="M201" s="23"/>
      <c r="N201" s="60"/>
      <c r="O201" s="23"/>
      <c r="P201" s="23"/>
      <c r="Q201" s="23"/>
      <c r="R201" s="23"/>
      <c r="S201" s="23"/>
      <c r="T201" s="23"/>
      <c r="U201" s="23"/>
      <c r="V201" s="23"/>
      <c r="W201" s="23"/>
      <c r="X201" s="23"/>
      <c r="Y201" s="23"/>
      <c r="Z201" s="23"/>
      <c r="AA201" s="23"/>
      <c r="AB201" s="23"/>
      <c r="AC201" s="23"/>
      <c r="AD201" s="23"/>
      <c r="AE201" s="60"/>
      <c r="AF201" s="152"/>
      <c r="AG201" s="152"/>
      <c r="AH201" s="152"/>
      <c r="AI201" s="152"/>
      <c r="AJ201" s="152"/>
      <c r="AK201" s="152"/>
      <c r="AL201" s="152"/>
      <c r="AM201" s="152"/>
      <c r="AN201" s="152"/>
      <c r="AO201" s="152"/>
    </row>
    <row r="202" spans="1:41" s="113" customFormat="1" ht="12" customHeight="1" x14ac:dyDescent="0.35">
      <c r="A202" s="92" t="s">
        <v>45</v>
      </c>
      <c r="B202" s="92"/>
      <c r="C202" s="92"/>
      <c r="D202" s="29"/>
      <c r="E202" s="29"/>
      <c r="F202" s="29"/>
      <c r="G202" s="29"/>
      <c r="H202" s="29"/>
      <c r="I202" s="29"/>
      <c r="J202" s="29"/>
      <c r="K202" s="23"/>
      <c r="L202" s="23"/>
      <c r="M202" s="23"/>
      <c r="N202" s="59"/>
      <c r="O202" s="23"/>
      <c r="P202" s="23"/>
      <c r="Q202" s="23"/>
      <c r="R202" s="23"/>
      <c r="S202" s="23"/>
      <c r="T202" s="23"/>
      <c r="U202" s="23"/>
      <c r="V202" s="23"/>
      <c r="W202" s="23"/>
      <c r="X202" s="23"/>
      <c r="Y202" s="23"/>
      <c r="Z202" s="23"/>
      <c r="AA202" s="23"/>
      <c r="AB202" s="23"/>
      <c r="AC202" s="23"/>
      <c r="AD202" s="23"/>
      <c r="AE202" s="60"/>
      <c r="AF202" s="24"/>
      <c r="AG202" s="24"/>
      <c r="AH202" s="24"/>
      <c r="AI202" s="24"/>
      <c r="AJ202" s="24"/>
      <c r="AK202" s="24"/>
      <c r="AL202" s="24"/>
      <c r="AM202" s="24"/>
      <c r="AN202" s="24"/>
      <c r="AO202" s="24"/>
    </row>
    <row r="203" spans="1:41" s="113" customFormat="1" ht="12" customHeight="1" x14ac:dyDescent="0.35">
      <c r="A203" s="75" t="s">
        <v>269</v>
      </c>
      <c r="B203" s="92"/>
      <c r="C203" s="92"/>
      <c r="D203" s="29"/>
      <c r="E203" s="29"/>
      <c r="F203" s="29"/>
      <c r="G203" s="29"/>
      <c r="H203" s="29"/>
      <c r="I203" s="29"/>
      <c r="J203" s="29"/>
      <c r="K203" s="23"/>
      <c r="L203" s="23"/>
      <c r="M203" s="23"/>
      <c r="N203" s="59"/>
      <c r="O203" s="23"/>
      <c r="P203" s="23"/>
      <c r="Q203" s="23"/>
      <c r="R203" s="23"/>
      <c r="S203" s="23"/>
      <c r="T203" s="23"/>
      <c r="U203" s="23"/>
      <c r="V203" s="23"/>
      <c r="W203" s="23"/>
      <c r="X203" s="23"/>
      <c r="Y203" s="23"/>
      <c r="Z203" s="23"/>
      <c r="AA203" s="23"/>
      <c r="AB203" s="23"/>
      <c r="AC203" s="23"/>
      <c r="AD203" s="23"/>
      <c r="AE203" s="60"/>
      <c r="AF203" s="24"/>
      <c r="AG203" s="24"/>
      <c r="AH203" s="24"/>
      <c r="AI203" s="24"/>
      <c r="AJ203" s="24"/>
      <c r="AK203" s="24"/>
      <c r="AL203" s="24"/>
      <c r="AM203" s="24"/>
      <c r="AN203" s="24"/>
      <c r="AO203" s="24"/>
    </row>
    <row r="204" spans="1:41" s="113" customFormat="1" ht="12" customHeight="1" x14ac:dyDescent="0.35">
      <c r="A204" s="56" t="s">
        <v>32</v>
      </c>
      <c r="B204" s="56"/>
      <c r="C204" s="56"/>
      <c r="K204" s="23"/>
      <c r="L204" s="23"/>
      <c r="M204" s="23"/>
      <c r="N204" s="59"/>
      <c r="O204" s="23"/>
      <c r="P204" s="23"/>
      <c r="Q204" s="23"/>
      <c r="R204" s="23"/>
      <c r="S204" s="23"/>
      <c r="T204" s="23"/>
      <c r="U204" s="23"/>
      <c r="V204" s="23"/>
      <c r="W204" s="23"/>
      <c r="X204" s="23"/>
      <c r="Y204" s="23"/>
      <c r="Z204" s="23"/>
      <c r="AA204" s="23"/>
      <c r="AB204" s="23"/>
      <c r="AC204" s="23"/>
      <c r="AD204" s="23"/>
      <c r="AE204" s="60"/>
      <c r="AF204" s="24"/>
      <c r="AG204" s="24"/>
      <c r="AH204" s="24"/>
      <c r="AI204" s="24"/>
      <c r="AJ204" s="24"/>
      <c r="AK204" s="24"/>
      <c r="AL204" s="24"/>
      <c r="AM204" s="24"/>
      <c r="AN204" s="24"/>
      <c r="AO204" s="24"/>
    </row>
    <row r="205" spans="1:41" s="113" customFormat="1" ht="16.75" customHeight="1" x14ac:dyDescent="0.35">
      <c r="A205" s="61" t="s">
        <v>270</v>
      </c>
      <c r="B205" s="61"/>
      <c r="C205" s="61"/>
      <c r="D205" s="154"/>
      <c r="E205" s="154"/>
      <c r="F205" s="154"/>
      <c r="G205" s="154"/>
      <c r="H205" s="154"/>
      <c r="I205" s="154"/>
      <c r="J205" s="154"/>
      <c r="K205" s="23"/>
      <c r="L205" s="23"/>
      <c r="M205" s="23"/>
      <c r="N205" s="59"/>
      <c r="O205" s="23"/>
      <c r="P205" s="23"/>
      <c r="Q205" s="23"/>
      <c r="R205" s="23"/>
      <c r="S205" s="23"/>
      <c r="T205" s="23"/>
      <c r="U205" s="23"/>
      <c r="V205" s="23"/>
      <c r="W205" s="23"/>
      <c r="X205" s="23"/>
      <c r="Y205" s="23"/>
      <c r="Z205" s="23"/>
      <c r="AA205" s="23"/>
      <c r="AB205" s="23"/>
      <c r="AC205" s="23"/>
      <c r="AD205" s="23"/>
      <c r="AE205" s="60"/>
      <c r="AF205" s="24"/>
      <c r="AG205" s="24"/>
      <c r="AH205" s="24"/>
      <c r="AI205" s="24"/>
      <c r="AJ205" s="24"/>
      <c r="AK205" s="24"/>
      <c r="AL205" s="24"/>
      <c r="AM205" s="24"/>
      <c r="AN205" s="24"/>
      <c r="AO205" s="24"/>
    </row>
    <row r="206" spans="1:41" ht="14.15" x14ac:dyDescent="0.35">
      <c r="A206" s="138" t="s">
        <v>10</v>
      </c>
    </row>
  </sheetData>
  <mergeCells count="30">
    <mergeCell ref="B87:N87"/>
    <mergeCell ref="B127:N127"/>
    <mergeCell ref="B167:N167"/>
    <mergeCell ref="B4:N4"/>
    <mergeCell ref="O4:AB4"/>
    <mergeCell ref="AC4:AO4"/>
    <mergeCell ref="B25:N25"/>
    <mergeCell ref="O25:AB25"/>
    <mergeCell ref="AC25:AO25"/>
    <mergeCell ref="B46:N46"/>
    <mergeCell ref="O46:AB46"/>
    <mergeCell ref="AC46:AO46"/>
    <mergeCell ref="B67:N67"/>
    <mergeCell ref="O67:AB67"/>
    <mergeCell ref="AC67:AO67"/>
    <mergeCell ref="O87:AB87"/>
    <mergeCell ref="AC87:AO87"/>
    <mergeCell ref="B107:N107"/>
    <mergeCell ref="O107:AB107"/>
    <mergeCell ref="AC107:AO107"/>
    <mergeCell ref="O127:AB127"/>
    <mergeCell ref="AC127:AO127"/>
    <mergeCell ref="B147:N147"/>
    <mergeCell ref="O147:AB147"/>
    <mergeCell ref="AC147:AO147"/>
    <mergeCell ref="O167:AB167"/>
    <mergeCell ref="AC167:AO167"/>
    <mergeCell ref="B187:N187"/>
    <mergeCell ref="O187:AB187"/>
    <mergeCell ref="AC187:AO187"/>
  </mergeCells>
  <conditionalFormatting sqref="B50:T50">
    <cfRule type="cellIs" dxfId="2609" priority="13" operator="between">
      <formula>1</formula>
      <formula>4</formula>
    </cfRule>
  </conditionalFormatting>
  <conditionalFormatting sqref="AD50">
    <cfRule type="cellIs" dxfId="2608" priority="12" operator="between">
      <formula>1</formula>
      <formula>4</formula>
    </cfRule>
  </conditionalFormatting>
  <conditionalFormatting sqref="AE50">
    <cfRule type="cellIs" dxfId="2607" priority="11" operator="between">
      <formula>1</formula>
      <formula>4</formula>
    </cfRule>
  </conditionalFormatting>
  <conditionalFormatting sqref="AF50">
    <cfRule type="cellIs" dxfId="2606" priority="10" operator="between">
      <formula>1</formula>
      <formula>4</formula>
    </cfRule>
  </conditionalFormatting>
  <conditionalFormatting sqref="AG50">
    <cfRule type="cellIs" dxfId="2605" priority="9" operator="between">
      <formula>1</formula>
      <formula>4</formula>
    </cfRule>
  </conditionalFormatting>
  <conditionalFormatting sqref="AH50">
    <cfRule type="cellIs" dxfId="2604" priority="8" operator="between">
      <formula>1</formula>
      <formula>4</formula>
    </cfRule>
  </conditionalFormatting>
  <conditionalFormatting sqref="AI50">
    <cfRule type="cellIs" dxfId="2603" priority="7" operator="between">
      <formula>1</formula>
      <formula>4</formula>
    </cfRule>
  </conditionalFormatting>
  <conditionalFormatting sqref="AJ50">
    <cfRule type="cellIs" dxfId="2602" priority="6" operator="between">
      <formula>1</formula>
      <formula>4</formula>
    </cfRule>
  </conditionalFormatting>
  <conditionalFormatting sqref="AK50">
    <cfRule type="cellIs" dxfId="2601" priority="5" operator="between">
      <formula>1</formula>
      <formula>4</formula>
    </cfRule>
  </conditionalFormatting>
  <conditionalFormatting sqref="AL50">
    <cfRule type="cellIs" dxfId="2600" priority="4" operator="between">
      <formula>1</formula>
      <formula>4</formula>
    </cfRule>
  </conditionalFormatting>
  <conditionalFormatting sqref="AM50">
    <cfRule type="cellIs" dxfId="2599" priority="3" operator="between">
      <formula>1</formula>
      <formula>4</formula>
    </cfRule>
  </conditionalFormatting>
  <conditionalFormatting sqref="AN50">
    <cfRule type="cellIs" dxfId="2598" priority="2" operator="between">
      <formula>1</formula>
      <formula>4</formula>
    </cfRule>
  </conditionalFormatting>
  <conditionalFormatting sqref="AO50">
    <cfRule type="cellIs" dxfId="2597" priority="1" operator="between">
      <formula>1</formula>
      <formula>4</formula>
    </cfRule>
  </conditionalFormatting>
  <hyperlinks>
    <hyperlink ref="A2" location="'Table des matières'!A1" display="Retour à la table des matières" xr:uid="{D5E9E223-F7D6-4C65-9739-D4C03F397259}"/>
    <hyperlink ref="A17" r:id="rId1" display="Consultez le document Base de données nationale sur les médecins : publication des données, 2018-2019 — notes méthodologiques pour en savoir plus sur les groupes de spécialités des médecins." xr:uid="{AF44534A-6B1F-4E18-9D72-AEB15C4FE782}"/>
    <hyperlink ref="A17:J17" r:id="rId2" display="Consultez le document Base de données nationale sur les médecins : publication des données, 2019-2020 — notes méthodologiques pour en savoir plus sur les groupes de spécialités des médecins." xr:uid="{497D1308-0100-448A-B3BC-BAE365B0FB5F}"/>
    <hyperlink ref="A38" r:id="rId3" display="Consultez le document Base de données nationale sur les médecins : publication des données, 2018-2019 — notes méthodologiques pour en savoir plus sur les groupes de spécialités des médecins." xr:uid="{31E10109-B70D-4E50-9AC1-FDB2B1D511D8}"/>
    <hyperlink ref="A38:J38" r:id="rId4" display="Consultez le document Base de données nationale sur les médecins : publication des données, 2019-2020 — notes méthodologiques pour en savoir plus sur les groupes de spécialités des médecins." xr:uid="{DF7BB460-3E8A-48CB-8480-72D87055E6AE}"/>
    <hyperlink ref="A59" r:id="rId5" display="Consultez le document Base de données nationale sur les médecins : publication des données, 2018-2019 — notes méthodologiques pour en savoir plus sur les groupes de spécialités des médecins." xr:uid="{CAB69BD4-3AA1-4607-8368-8ACCCDE601B6}"/>
    <hyperlink ref="A59:J59" r:id="rId6" display="Consultez le document Base de données nationale sur les médecins : publication des données, 2019-2020 — notes méthodologiques pour en savoir plus sur les groupes de spécialités des médecins." xr:uid="{26F79752-809D-4885-A183-173B50998BE5}"/>
    <hyperlink ref="A79" r:id="rId7" display="Consultez le document Base de données nationale sur les médecins : publication des données, 2018-2019 — notes méthodologiques pour en savoir plus sur les groupes de spécialités des médecins." xr:uid="{FD44FA77-3453-4B53-97F7-C349D93D958D}"/>
    <hyperlink ref="A79:J79" r:id="rId8" display="Consultez le document Base de données nationale sur les médecins : publication des données, 2019-2020 — notes méthodologiques pour en savoir plus sur les groupes de spécialités des médecins." xr:uid="{1A11AF92-958A-4242-8175-8E9223EC626F}"/>
    <hyperlink ref="A99" r:id="rId9" display="Consultez le document Base de données nationale sur les médecins : publication des données, 2018-2019 — notes méthodologiques pour en savoir plus sur les groupes de spécialités des médecins." xr:uid="{7CA2522F-DF5C-4E57-BEE0-6CA95445F3A7}"/>
    <hyperlink ref="A99:J99" r:id="rId10" display="Consultez le document Base de données nationale sur les médecins : publication des données, 2019-2020 — notes méthodologiques pour en savoir plus sur les groupes de spécialités des médecins." xr:uid="{FD63BBD6-900B-4E5A-9E34-BF228232CEC6}"/>
    <hyperlink ref="A119" r:id="rId11" display="Consultez le document Base de données nationale sur les médecins : publication des données, 2018-2019 — notes méthodologiques pour en savoir plus sur les groupes de spécialités des médecins." xr:uid="{623C3FCE-81C5-4F85-B3D8-F64C6C07927A}"/>
    <hyperlink ref="A119:J119" r:id="rId12" display="Consultez le document Base de données nationale sur les médecins : publication des données, 2019-2020 — notes méthodologiques pour en savoir plus sur les groupes de spécialités des médecins." xr:uid="{AE50CBD1-BE17-4589-B3D8-6B7E889F43DE}"/>
    <hyperlink ref="A139" r:id="rId13" display="Consultez le document Base de données nationale sur les médecins : publication des données, 2018-2019 — notes méthodologiques pour en savoir plus sur les groupes de spécialités des médecins." xr:uid="{26EB0AD3-80A5-4433-9D98-007A18C5C455}"/>
    <hyperlink ref="A139:J139" r:id="rId14" display="Consultez le document Base de données nationale sur les médecins : publication des données, 2019-2020 — notes méthodologiques pour en savoir plus sur les groupes de spécialités des médecins." xr:uid="{052D1F2A-1EAC-4C1B-A174-386C3A6F5724}"/>
    <hyperlink ref="A159" r:id="rId15" display="Consultez le document Base de données nationale sur les médecins : publication des données, 2018-2019 — notes méthodologiques pour en savoir plus sur les groupes de spécialités des médecins." xr:uid="{E3B1F825-41A7-48BF-BB58-2851D106346A}"/>
    <hyperlink ref="A159:J159" r:id="rId16" display="Consultez le document Base de données nationale sur les médecins : publication des données, 2019-2020 — notes méthodologiques pour en savoir plus sur les groupes de spécialités des médecins." xr:uid="{CA4F48B6-BF9F-4BDF-A9FF-184B7ACFEAD9}"/>
    <hyperlink ref="A179" r:id="rId17" display="Consultez le document Base de données nationale sur les médecins : publication des données, 2018-2019 — notes méthodologiques pour en savoir plus sur les groupes de spécialités des médecins." xr:uid="{3A1EFAEB-394C-498A-B7B1-176A7BED79E1}"/>
    <hyperlink ref="A179:J179" r:id="rId18" display="Consultez le document Base de données nationale sur les médecins : publication des données, 2019-2020 — notes méthodologiques pour en savoir plus sur les groupes de spécialités des médecins." xr:uid="{60251629-D191-4518-9D97-7E72CF336745}"/>
    <hyperlink ref="A199" r:id="rId19" display="Consultez le document Base de données nationale sur les médecins : publication des données, 2018-2019 — notes méthodologiques pour en savoir plus sur les groupes de spécialités des médecins." xr:uid="{58F087C3-9A2D-4AE4-B374-2BBC420F9C7C}"/>
    <hyperlink ref="A199:J199" r:id="rId20" display="Consultez le document Base de données nationale sur les médecins : publication des données, 2019-2020 — notes méthodologiques pour en savoir plus sur les groupes de spécialités des médecins." xr:uid="{80E43905-49D7-4D96-9B5E-A8518AD637BB}"/>
  </hyperlinks>
  <pageMargins left="0.75" right="0.75" top="0.75" bottom="0.75" header="0.3" footer="0.3"/>
  <pageSetup scale="12" orientation="portrait" r:id="rId21"/>
  <headerFooter>
    <oddFooter>&amp;R&amp;9&amp;P&amp;L&amp;L&amp;"Arial"&amp;9© 2021 ICIS</oddFooter>
  </headerFooter>
  <ignoredErrors>
    <ignoredError sqref="O27:AO46 O54:AO67 N27:N32 A1:N18 A33:N39 A27:M32 O154:AO167 O134:AO147 O114:AO127 O94:AO107 O74:AO87 AC174:AO187 O174:AB187 O69:AO73 O188:AO193 O88:AO93 O108:AO113 O128:AO133 O148:AO153 O168:AO173 A20:N20 B19:N19 A22:N22 B21:N21 A24:N26 B23:N23 A45:N60 B40:N44 A66:N80 B61:N65 A86:N100 B81:N85 A106:N120 B101:N105 A126:N140 B121:N125 A146:N160 B141:N145 A166:N180 B161:N165 A186:N193 B181:N185" unlockedFormula="1"/>
  </ignoredErrors>
  <tableParts count="10">
    <tablePart r:id="rId22"/>
    <tablePart r:id="rId23"/>
    <tablePart r:id="rId24"/>
    <tablePart r:id="rId25"/>
    <tablePart r:id="rId26"/>
    <tablePart r:id="rId27"/>
    <tablePart r:id="rId28"/>
    <tablePart r:id="rId29"/>
    <tablePart r:id="rId30"/>
    <tablePart r:id="rId3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BP197"/>
  <sheetViews>
    <sheetView showGridLines="0" zoomScaleNormal="100" zoomScaleSheetLayoutView="100" workbookViewId="0">
      <pane xSplit="1" topLeftCell="B1" activePane="topRight" state="frozen"/>
      <selection sqref="A1:A1048576"/>
      <selection pane="topRight"/>
    </sheetView>
  </sheetViews>
  <sheetFormatPr defaultColWidth="0" defaultRowHeight="14.15" zeroHeight="1" x14ac:dyDescent="0.35"/>
  <cols>
    <col min="1" max="1" width="50.35546875" style="5" customWidth="1"/>
    <col min="2" max="13" width="15.640625" style="5" customWidth="1"/>
    <col min="14" max="14" width="20.640625" style="5" customWidth="1"/>
    <col min="15" max="27" width="15.640625" style="5" customWidth="1"/>
    <col min="28" max="28" width="20.640625" style="5" customWidth="1"/>
    <col min="29" max="32" width="12.640625" style="5" customWidth="1"/>
    <col min="33" max="33" width="15.640625" style="5" customWidth="1"/>
    <col min="34" max="34" width="12.640625" style="5" customWidth="1"/>
    <col min="35" max="40" width="15.640625" style="5" customWidth="1"/>
    <col min="41" max="41" width="12.640625" style="5" customWidth="1"/>
    <col min="42" max="68" width="0" style="5" hidden="1" customWidth="1"/>
    <col min="69" max="16384" width="9" style="5" hidden="1"/>
  </cols>
  <sheetData>
    <row r="1" spans="1:41" s="102" customFormat="1" hidden="1" x14ac:dyDescent="0.35">
      <c r="A1" s="53" t="s">
        <v>127</v>
      </c>
      <c r="B1" s="53"/>
      <c r="C1" s="53"/>
    </row>
    <row r="2" spans="1:41" ht="24" customHeight="1" x14ac:dyDescent="0.35">
      <c r="A2" s="52" t="s">
        <v>22</v>
      </c>
      <c r="B2" s="54"/>
      <c r="C2" s="54"/>
    </row>
    <row r="3" spans="1:41" ht="20.25" customHeight="1" x14ac:dyDescent="0.35">
      <c r="A3" s="190" t="s">
        <v>184</v>
      </c>
      <c r="B3" s="76"/>
      <c r="C3" s="76"/>
    </row>
    <row r="4" spans="1:41" s="105" customFormat="1" ht="15" customHeight="1" x14ac:dyDescent="0.35">
      <c r="A4" s="104"/>
      <c r="B4" s="282" t="s">
        <v>145</v>
      </c>
      <c r="C4" s="283"/>
      <c r="D4" s="283"/>
      <c r="E4" s="283"/>
      <c r="F4" s="283"/>
      <c r="G4" s="283"/>
      <c r="H4" s="283"/>
      <c r="I4" s="283"/>
      <c r="J4" s="283"/>
      <c r="K4" s="283"/>
      <c r="L4" s="283"/>
      <c r="M4" s="283"/>
      <c r="N4" s="284"/>
      <c r="O4" s="279" t="s">
        <v>55</v>
      </c>
      <c r="P4" s="280"/>
      <c r="Q4" s="280"/>
      <c r="R4" s="280"/>
      <c r="S4" s="280"/>
      <c r="T4" s="280"/>
      <c r="U4" s="280"/>
      <c r="V4" s="280"/>
      <c r="W4" s="280"/>
      <c r="X4" s="280"/>
      <c r="Y4" s="280"/>
      <c r="Z4" s="280"/>
      <c r="AA4" s="280"/>
      <c r="AB4" s="281"/>
      <c r="AC4" s="281" t="s">
        <v>57</v>
      </c>
      <c r="AD4" s="281"/>
      <c r="AE4" s="281"/>
      <c r="AF4" s="281"/>
      <c r="AG4" s="281"/>
      <c r="AH4" s="281"/>
      <c r="AI4" s="281"/>
      <c r="AJ4" s="281"/>
      <c r="AK4" s="281"/>
      <c r="AL4" s="281"/>
      <c r="AM4" s="280"/>
      <c r="AN4" s="280"/>
      <c r="AO4" s="280"/>
    </row>
    <row r="5" spans="1:41" s="193" customFormat="1" ht="44.15" customHeight="1" x14ac:dyDescent="0.35">
      <c r="A5" s="194" t="s">
        <v>35</v>
      </c>
      <c r="B5" s="192" t="s">
        <v>156</v>
      </c>
      <c r="C5" s="192" t="s">
        <v>157</v>
      </c>
      <c r="D5" s="192" t="s">
        <v>193</v>
      </c>
      <c r="E5" s="192" t="s">
        <v>194</v>
      </c>
      <c r="F5" s="192" t="s">
        <v>195</v>
      </c>
      <c r="G5" s="192" t="s">
        <v>161</v>
      </c>
      <c r="H5" s="192" t="s">
        <v>197</v>
      </c>
      <c r="I5" s="192" t="s">
        <v>198</v>
      </c>
      <c r="J5" s="192" t="s">
        <v>199</v>
      </c>
      <c r="K5" s="192" t="s">
        <v>200</v>
      </c>
      <c r="L5" s="192" t="s">
        <v>201</v>
      </c>
      <c r="M5" s="192" t="s">
        <v>202</v>
      </c>
      <c r="N5" s="192" t="s">
        <v>168</v>
      </c>
      <c r="O5" s="192" t="s">
        <v>219</v>
      </c>
      <c r="P5" s="192" t="s">
        <v>216</v>
      </c>
      <c r="Q5" s="192" t="s">
        <v>215</v>
      </c>
      <c r="R5" s="192" t="s">
        <v>214</v>
      </c>
      <c r="S5" s="192" t="s">
        <v>213</v>
      </c>
      <c r="T5" s="192" t="s">
        <v>212</v>
      </c>
      <c r="U5" s="192" t="s">
        <v>217</v>
      </c>
      <c r="V5" s="192" t="s">
        <v>211</v>
      </c>
      <c r="W5" s="192" t="s">
        <v>210</v>
      </c>
      <c r="X5" s="192" t="s">
        <v>209</v>
      </c>
      <c r="Y5" s="192" t="s">
        <v>208</v>
      </c>
      <c r="Z5" s="192" t="s">
        <v>207</v>
      </c>
      <c r="AA5" s="192" t="s">
        <v>206</v>
      </c>
      <c r="AB5" s="192" t="s">
        <v>205</v>
      </c>
      <c r="AC5" s="192" t="s">
        <v>60</v>
      </c>
      <c r="AD5" s="192" t="s">
        <v>61</v>
      </c>
      <c r="AE5" s="192" t="s">
        <v>62</v>
      </c>
      <c r="AF5" s="192" t="s">
        <v>63</v>
      </c>
      <c r="AG5" s="192" t="s">
        <v>64</v>
      </c>
      <c r="AH5" s="192" t="s">
        <v>65</v>
      </c>
      <c r="AI5" s="192" t="s">
        <v>66</v>
      </c>
      <c r="AJ5" s="192" t="s">
        <v>67</v>
      </c>
      <c r="AK5" s="192" t="s">
        <v>68</v>
      </c>
      <c r="AL5" s="192" t="s">
        <v>69</v>
      </c>
      <c r="AM5" s="192" t="s">
        <v>70</v>
      </c>
      <c r="AN5" s="192" t="s">
        <v>71</v>
      </c>
      <c r="AO5" s="192" t="s">
        <v>72</v>
      </c>
    </row>
    <row r="6" spans="1:41" s="113" customFormat="1" ht="15" customHeight="1" x14ac:dyDescent="0.35">
      <c r="A6" s="74" t="s">
        <v>23</v>
      </c>
      <c r="B6" s="120">
        <v>5409365</v>
      </c>
      <c r="C6" s="120">
        <v>4544174</v>
      </c>
      <c r="D6" s="109">
        <v>5252816</v>
      </c>
      <c r="E6" s="109">
        <v>5338519</v>
      </c>
      <c r="F6" s="109">
        <v>5376670</v>
      </c>
      <c r="G6" s="109">
        <v>4999758</v>
      </c>
      <c r="H6" s="109">
        <v>5197096</v>
      </c>
      <c r="I6" s="109">
        <v>4853909</v>
      </c>
      <c r="J6" s="109">
        <v>5087738</v>
      </c>
      <c r="K6" s="109">
        <v>5491631</v>
      </c>
      <c r="L6" s="109">
        <v>5276174</v>
      </c>
      <c r="M6" s="109">
        <v>4961004</v>
      </c>
      <c r="N6" s="126">
        <f>SUM(B6:M6)/12</f>
        <v>5149071.166666667</v>
      </c>
      <c r="O6" s="109">
        <v>4558098</v>
      </c>
      <c r="P6" s="109">
        <v>3480238</v>
      </c>
      <c r="Q6" s="109">
        <v>3818716</v>
      </c>
      <c r="R6" s="109">
        <v>4509217</v>
      </c>
      <c r="S6" s="109">
        <v>4696724</v>
      </c>
      <c r="T6" s="109">
        <v>4689699</v>
      </c>
      <c r="U6" s="109">
        <v>4991380</v>
      </c>
      <c r="V6" s="109">
        <v>5260928</v>
      </c>
      <c r="W6" s="109">
        <v>5091969</v>
      </c>
      <c r="X6" s="109">
        <v>4752032</v>
      </c>
      <c r="Y6" s="109">
        <v>4788291</v>
      </c>
      <c r="Z6" s="109">
        <v>4476065</v>
      </c>
      <c r="AA6" s="109">
        <v>5514860</v>
      </c>
      <c r="AB6" s="127">
        <f>SUM(O6:AA6)/13</f>
        <v>4663709</v>
      </c>
      <c r="AC6" s="111">
        <f>(O6-D6)/D6</f>
        <v>-0.13225629833597827</v>
      </c>
      <c r="AD6" s="111">
        <f t="shared" ref="AD6:AL6" si="0">(P6-E6)/E6</f>
        <v>-0.34808923598473657</v>
      </c>
      <c r="AE6" s="111">
        <f t="shared" si="0"/>
        <v>-0.28976187863491715</v>
      </c>
      <c r="AF6" s="111">
        <f t="shared" si="0"/>
        <v>-9.8112948666715466E-2</v>
      </c>
      <c r="AG6" s="111">
        <f t="shared" si="0"/>
        <v>-9.6279152819189792E-2</v>
      </c>
      <c r="AH6" s="111">
        <f t="shared" si="0"/>
        <v>-3.3830465301265433E-2</v>
      </c>
      <c r="AI6" s="111">
        <f t="shared" si="0"/>
        <v>-1.8939261416370104E-2</v>
      </c>
      <c r="AJ6" s="111">
        <f t="shared" si="0"/>
        <v>-4.2009923827729868E-2</v>
      </c>
      <c r="AK6" s="112">
        <f t="shared" si="0"/>
        <v>-3.491260902312926E-2</v>
      </c>
      <c r="AL6" s="112">
        <f t="shared" si="0"/>
        <v>-4.2122925117577009E-2</v>
      </c>
      <c r="AM6" s="112">
        <f>(Y6-B6)/B6</f>
        <v>-0.11481458544579631</v>
      </c>
      <c r="AN6" s="112">
        <f>(Z6-C6)/C6</f>
        <v>-1.4988202476401652E-2</v>
      </c>
      <c r="AO6" s="112">
        <f>(AA6-D6)/D6</f>
        <v>4.98863847505795E-2</v>
      </c>
    </row>
    <row r="7" spans="1:41" s="119" customFormat="1" ht="15" customHeight="1" x14ac:dyDescent="0.4">
      <c r="A7" s="74" t="s">
        <v>24</v>
      </c>
      <c r="B7" s="121">
        <v>1.6519499053955502E-3</v>
      </c>
      <c r="C7" s="121">
        <v>1.8168318378653633E-3</v>
      </c>
      <c r="D7" s="123">
        <v>1.8079826135162548E-3</v>
      </c>
      <c r="E7" s="123">
        <v>1.7748368039900205E-3</v>
      </c>
      <c r="F7" s="123">
        <v>1.8522617158947825E-3</v>
      </c>
      <c r="G7" s="123">
        <v>1.8032872791043087E-3</v>
      </c>
      <c r="H7" s="123">
        <v>1.8950968002130421E-3</v>
      </c>
      <c r="I7" s="123">
        <v>1.8842545255792805E-3</v>
      </c>
      <c r="J7" s="123">
        <v>1.7805555238890054E-3</v>
      </c>
      <c r="K7" s="123">
        <v>1.8336993144659574E-3</v>
      </c>
      <c r="L7" s="123">
        <v>1.7649152586703925E-3</v>
      </c>
      <c r="M7" s="123">
        <v>1.7911696906513278E-3</v>
      </c>
      <c r="N7" s="123">
        <f>((B6*B7)+(C6*C7)+(D6*D7)+(E6*E7)+(F6*F7)+(G6*G7)+(H6*H7)+(I6*I7)+(J6*J7)+(K6*K7)+(L6*L7)+(M6*M7))/SUM(B6:M6)</f>
        <v>1.8039013961967962E-3</v>
      </c>
      <c r="O7" s="117">
        <v>0.21888142817464654</v>
      </c>
      <c r="P7" s="117">
        <v>0.55000146541702033</v>
      </c>
      <c r="Q7" s="117">
        <v>0.50052844987686962</v>
      </c>
      <c r="R7" s="117">
        <v>0.46681896213910307</v>
      </c>
      <c r="S7" s="117">
        <v>0.41870567655242252</v>
      </c>
      <c r="T7" s="117">
        <v>0.38266400466213291</v>
      </c>
      <c r="U7" s="117">
        <v>0.39434765535783689</v>
      </c>
      <c r="V7" s="117">
        <v>0.38461199240894384</v>
      </c>
      <c r="W7" s="117">
        <v>0.39109703927891154</v>
      </c>
      <c r="X7" s="117">
        <v>0.41567438939805118</v>
      </c>
      <c r="Y7" s="117">
        <v>0.45839674322216423</v>
      </c>
      <c r="Z7" s="117">
        <v>0.44661884936880941</v>
      </c>
      <c r="AA7" s="117">
        <v>0.43450187312098587</v>
      </c>
      <c r="AB7" s="117">
        <f>((O6*O7)+(P6*P7)+(Q6*Q7)+(R6*R7)+(S6*S7)+(T6*T7)+(U6*U7)+(V6*V7)+(W6*W7)+(X6*X7)+(Y6*Y7)+(Z6*Z7)+(AA6*AA7))/SUM(O6:AA6)</f>
        <v>0.41627585716400006</v>
      </c>
      <c r="AC7" s="117" t="s">
        <v>46</v>
      </c>
      <c r="AD7" s="117" t="s">
        <v>46</v>
      </c>
      <c r="AE7" s="117" t="s">
        <v>46</v>
      </c>
      <c r="AF7" s="117" t="s">
        <v>46</v>
      </c>
      <c r="AG7" s="117" t="s">
        <v>46</v>
      </c>
      <c r="AH7" s="117" t="s">
        <v>46</v>
      </c>
      <c r="AI7" s="117" t="s">
        <v>46</v>
      </c>
      <c r="AJ7" s="117" t="s">
        <v>46</v>
      </c>
      <c r="AK7" s="117" t="s">
        <v>46</v>
      </c>
      <c r="AL7" s="117" t="s">
        <v>46</v>
      </c>
      <c r="AM7" s="117" t="s">
        <v>46</v>
      </c>
      <c r="AN7" s="117" t="s">
        <v>46</v>
      </c>
      <c r="AO7" s="117" t="s">
        <v>46</v>
      </c>
    </row>
    <row r="8" spans="1:41" s="113" customFormat="1" ht="15" customHeight="1" x14ac:dyDescent="0.35">
      <c r="A8" s="74" t="s">
        <v>25</v>
      </c>
      <c r="B8" s="120">
        <v>363300</v>
      </c>
      <c r="C8" s="120">
        <v>309347</v>
      </c>
      <c r="D8" s="109">
        <v>349545</v>
      </c>
      <c r="E8" s="109">
        <v>360503</v>
      </c>
      <c r="F8" s="109">
        <v>368841</v>
      </c>
      <c r="G8" s="109">
        <v>332693</v>
      </c>
      <c r="H8" s="109">
        <v>349988</v>
      </c>
      <c r="I8" s="109">
        <v>320424</v>
      </c>
      <c r="J8" s="109">
        <v>347705</v>
      </c>
      <c r="K8" s="109">
        <v>383232</v>
      </c>
      <c r="L8" s="109">
        <v>356808</v>
      </c>
      <c r="M8" s="109">
        <v>303610</v>
      </c>
      <c r="N8" s="128">
        <f>SUM(B8:M8)/12</f>
        <v>345499.66666666669</v>
      </c>
      <c r="O8" s="109">
        <v>336592</v>
      </c>
      <c r="P8" s="109">
        <v>310459</v>
      </c>
      <c r="Q8" s="109">
        <v>317938</v>
      </c>
      <c r="R8" s="109">
        <v>360233</v>
      </c>
      <c r="S8" s="109">
        <v>356727</v>
      </c>
      <c r="T8" s="109">
        <v>345970</v>
      </c>
      <c r="U8" s="109">
        <v>387295</v>
      </c>
      <c r="V8" s="109">
        <v>396406</v>
      </c>
      <c r="W8" s="109">
        <v>396567</v>
      </c>
      <c r="X8" s="109">
        <v>367137</v>
      </c>
      <c r="Y8" s="109">
        <v>410945</v>
      </c>
      <c r="Z8" s="109">
        <v>385297</v>
      </c>
      <c r="AA8" s="109">
        <v>456361</v>
      </c>
      <c r="AB8" s="129">
        <f>SUM(O8:AA8)/13</f>
        <v>371379</v>
      </c>
      <c r="AC8" s="111">
        <f>(O8-D8)/D8</f>
        <v>-3.7056745197327955E-2</v>
      </c>
      <c r="AD8" s="111">
        <f t="shared" ref="AD8:AL8" si="1">(P8-E8)/E8</f>
        <v>-0.1388171527005323</v>
      </c>
      <c r="AE8" s="111">
        <f t="shared" si="1"/>
        <v>-0.13800797633668707</v>
      </c>
      <c r="AF8" s="111">
        <f t="shared" si="1"/>
        <v>8.2779018494527984E-2</v>
      </c>
      <c r="AG8" s="111">
        <f t="shared" si="1"/>
        <v>1.9254945883858874E-2</v>
      </c>
      <c r="AH8" s="111">
        <f t="shared" si="1"/>
        <v>7.9725613562030312E-2</v>
      </c>
      <c r="AI8" s="111">
        <f t="shared" si="1"/>
        <v>0.11386088782157289</v>
      </c>
      <c r="AJ8" s="111">
        <f t="shared" si="1"/>
        <v>3.4376043754175016E-2</v>
      </c>
      <c r="AK8" s="112">
        <f t="shared" si="1"/>
        <v>0.11142967646465327</v>
      </c>
      <c r="AL8" s="112">
        <f t="shared" si="1"/>
        <v>0.2092388261256217</v>
      </c>
      <c r="AM8" s="112">
        <f>(Y8-B8)/B8</f>
        <v>0.13114505917974126</v>
      </c>
      <c r="AN8" s="112">
        <f>(Z8-C8)/C8</f>
        <v>0.24551717003882373</v>
      </c>
      <c r="AO8" s="112">
        <f>(AA8-D8)/D8</f>
        <v>0.30558583301148634</v>
      </c>
    </row>
    <row r="9" spans="1:41" s="119" customFormat="1" ht="15" customHeight="1" x14ac:dyDescent="0.4">
      <c r="A9" s="74" t="s">
        <v>26</v>
      </c>
      <c r="B9" s="121">
        <v>0</v>
      </c>
      <c r="C9" s="121">
        <v>0</v>
      </c>
      <c r="D9" s="123">
        <v>0</v>
      </c>
      <c r="E9" s="123">
        <v>0</v>
      </c>
      <c r="F9" s="123">
        <v>0</v>
      </c>
      <c r="G9" s="123">
        <v>0</v>
      </c>
      <c r="H9" s="123">
        <v>0</v>
      </c>
      <c r="I9" s="123">
        <v>0</v>
      </c>
      <c r="J9" s="123">
        <v>0</v>
      </c>
      <c r="K9" s="123">
        <v>0</v>
      </c>
      <c r="L9" s="123">
        <v>0</v>
      </c>
      <c r="M9" s="123">
        <v>0</v>
      </c>
      <c r="N9" s="123">
        <f>((B8*B9)+(C8*C9)+(D8*D9)+(E8*E9)+(F8*F9)+(G8*G9)+(H8*H9)+(I8*I9)+(J8*J9)+(K8*K9)+(L8*L9)+(M8*M9))/SUM(B8:M8)</f>
        <v>0</v>
      </c>
      <c r="O9" s="117">
        <v>0.28155749393924989</v>
      </c>
      <c r="P9" s="117">
        <v>0.69634315642323141</v>
      </c>
      <c r="Q9" s="117">
        <v>0.66764903849178137</v>
      </c>
      <c r="R9" s="117">
        <v>0.62057335113662548</v>
      </c>
      <c r="S9" s="117">
        <v>0.57017831563072041</v>
      </c>
      <c r="T9" s="117">
        <v>0.53746856663872589</v>
      </c>
      <c r="U9" s="117">
        <v>0.5342490866135633</v>
      </c>
      <c r="V9" s="117">
        <v>0.54501445487707045</v>
      </c>
      <c r="W9" s="117">
        <v>0.55630448322729831</v>
      </c>
      <c r="X9" s="117">
        <v>0.57845981200478291</v>
      </c>
      <c r="Y9" s="117">
        <v>0.62693304456800791</v>
      </c>
      <c r="Z9" s="117">
        <v>0.61288045326073137</v>
      </c>
      <c r="AA9" s="117">
        <v>0.58636474194771249</v>
      </c>
      <c r="AB9" s="117">
        <f>((O8*O9)+(P8*P9)+(Q8*Q9)+(R8*R9)+(S8*S9)+(T8*T9)+(U8*U9)+(V8*V9)+(W8*W9)+(X8*X9)+(Y8*Y9)+(Z8*Z9)+(AA8*AA9))/SUM(O8:AA8)</f>
        <v>0.57031496126598435</v>
      </c>
      <c r="AC9" s="117" t="s">
        <v>46</v>
      </c>
      <c r="AD9" s="117" t="s">
        <v>46</v>
      </c>
      <c r="AE9" s="117" t="s">
        <v>46</v>
      </c>
      <c r="AF9" s="117" t="s">
        <v>46</v>
      </c>
      <c r="AG9" s="117" t="s">
        <v>46</v>
      </c>
      <c r="AH9" s="117" t="s">
        <v>46</v>
      </c>
      <c r="AI9" s="117" t="s">
        <v>46</v>
      </c>
      <c r="AJ9" s="117" t="s">
        <v>46</v>
      </c>
      <c r="AK9" s="117" t="s">
        <v>46</v>
      </c>
      <c r="AL9" s="117" t="s">
        <v>46</v>
      </c>
      <c r="AM9" s="117" t="s">
        <v>46</v>
      </c>
      <c r="AN9" s="117" t="s">
        <v>46</v>
      </c>
      <c r="AO9" s="117" t="s">
        <v>46</v>
      </c>
    </row>
    <row r="10" spans="1:41" s="113" customFormat="1" ht="15" customHeight="1" x14ac:dyDescent="0.35">
      <c r="A10" s="74" t="s">
        <v>27</v>
      </c>
      <c r="B10" s="120">
        <v>1485</v>
      </c>
      <c r="C10" s="120">
        <v>1324</v>
      </c>
      <c r="D10" s="109">
        <v>1499</v>
      </c>
      <c r="E10" s="109">
        <v>1639</v>
      </c>
      <c r="F10" s="109">
        <v>1668</v>
      </c>
      <c r="G10" s="109">
        <v>1736</v>
      </c>
      <c r="H10" s="109">
        <v>1730</v>
      </c>
      <c r="I10" s="109">
        <v>1818</v>
      </c>
      <c r="J10" s="109">
        <v>1640</v>
      </c>
      <c r="K10" s="109">
        <v>1635</v>
      </c>
      <c r="L10" s="109">
        <v>1336</v>
      </c>
      <c r="M10" s="109">
        <v>1222</v>
      </c>
      <c r="N10" s="128">
        <f>SUM(B10:M10)/12</f>
        <v>1561</v>
      </c>
      <c r="O10" s="109">
        <v>1313</v>
      </c>
      <c r="P10" s="109">
        <v>1466</v>
      </c>
      <c r="Q10" s="109">
        <v>1651</v>
      </c>
      <c r="R10" s="109">
        <v>1570</v>
      </c>
      <c r="S10" s="109">
        <v>1608</v>
      </c>
      <c r="T10" s="109">
        <v>1587</v>
      </c>
      <c r="U10" s="109">
        <v>1498</v>
      </c>
      <c r="V10" s="109">
        <v>1593</v>
      </c>
      <c r="W10" s="109">
        <v>1244</v>
      </c>
      <c r="X10" s="109">
        <v>1265</v>
      </c>
      <c r="Y10" s="109">
        <v>1301</v>
      </c>
      <c r="Z10" s="109">
        <v>1274</v>
      </c>
      <c r="AA10" s="109">
        <v>1513</v>
      </c>
      <c r="AB10" s="129">
        <f>SUM(O10:AA10)/13</f>
        <v>1452.5384615384614</v>
      </c>
      <c r="AC10" s="111">
        <f>(O10-D10)/D10</f>
        <v>-0.12408272181454302</v>
      </c>
      <c r="AD10" s="111">
        <f t="shared" ref="AD10:AL11" si="2">(P10-E10)/E10</f>
        <v>-0.10555216595485052</v>
      </c>
      <c r="AE10" s="111">
        <f t="shared" si="2"/>
        <v>-1.0191846522781775E-2</v>
      </c>
      <c r="AF10" s="111">
        <f t="shared" si="2"/>
        <v>-9.5622119815668205E-2</v>
      </c>
      <c r="AG10" s="111">
        <f t="shared" si="2"/>
        <v>-7.0520231213872839E-2</v>
      </c>
      <c r="AH10" s="111">
        <f t="shared" si="2"/>
        <v>-0.12706270627062707</v>
      </c>
      <c r="AI10" s="111">
        <f t="shared" si="2"/>
        <v>-8.658536585365853E-2</v>
      </c>
      <c r="AJ10" s="111">
        <f t="shared" si="2"/>
        <v>-2.5688073394495414E-2</v>
      </c>
      <c r="AK10" s="112">
        <f t="shared" si="2"/>
        <v>-6.8862275449101798E-2</v>
      </c>
      <c r="AL10" s="112">
        <f t="shared" si="2"/>
        <v>3.5188216039279872E-2</v>
      </c>
      <c r="AM10" s="112">
        <f t="shared" ref="AM10:AO11" si="3">(Y10-B10)/B10</f>
        <v>-0.12390572390572391</v>
      </c>
      <c r="AN10" s="112">
        <f t="shared" si="3"/>
        <v>-3.7764350453172203E-2</v>
      </c>
      <c r="AO10" s="269">
        <f t="shared" si="3"/>
        <v>9.3395597064709814E-3</v>
      </c>
    </row>
    <row r="11" spans="1:41" s="113" customFormat="1" ht="15" customHeight="1" x14ac:dyDescent="0.35">
      <c r="A11" s="181" t="s">
        <v>28</v>
      </c>
      <c r="B11" s="231">
        <v>1666748</v>
      </c>
      <c r="C11" s="231">
        <v>1389587</v>
      </c>
      <c r="D11" s="183">
        <v>1569166</v>
      </c>
      <c r="E11" s="183">
        <v>1587442</v>
      </c>
      <c r="F11" s="183">
        <v>1613548</v>
      </c>
      <c r="G11" s="183">
        <v>1508680</v>
      </c>
      <c r="H11" s="183">
        <v>1621942</v>
      </c>
      <c r="I11" s="183">
        <v>1522313</v>
      </c>
      <c r="J11" s="183">
        <v>1551172</v>
      </c>
      <c r="K11" s="183">
        <v>2416441</v>
      </c>
      <c r="L11" s="183">
        <v>2653835</v>
      </c>
      <c r="M11" s="183">
        <v>1675939</v>
      </c>
      <c r="N11" s="232">
        <f>SUM(B11:M11)/12</f>
        <v>1731401.0833333333</v>
      </c>
      <c r="O11" s="183">
        <v>1171402</v>
      </c>
      <c r="P11" s="183">
        <v>723748</v>
      </c>
      <c r="Q11" s="183">
        <v>854998</v>
      </c>
      <c r="R11" s="183">
        <v>1058766</v>
      </c>
      <c r="S11" s="183">
        <v>1170445</v>
      </c>
      <c r="T11" s="183">
        <v>1205619</v>
      </c>
      <c r="U11" s="183">
        <v>1302344</v>
      </c>
      <c r="V11" s="183">
        <v>2459500</v>
      </c>
      <c r="W11" s="183">
        <v>2429049</v>
      </c>
      <c r="X11" s="183">
        <v>1406190</v>
      </c>
      <c r="Y11" s="183">
        <v>1216090</v>
      </c>
      <c r="Z11" s="183">
        <v>1167555</v>
      </c>
      <c r="AA11" s="183">
        <v>1427471</v>
      </c>
      <c r="AB11" s="233">
        <f>SUM(O11:AA11)/13</f>
        <v>1353321.3076923077</v>
      </c>
      <c r="AC11" s="185">
        <f>(O11-D11)/D11</f>
        <v>-0.25348752139671649</v>
      </c>
      <c r="AD11" s="185">
        <f t="shared" si="2"/>
        <v>-0.54407909076363103</v>
      </c>
      <c r="AE11" s="185">
        <f t="shared" si="2"/>
        <v>-0.47011306760009619</v>
      </c>
      <c r="AF11" s="185">
        <f t="shared" si="2"/>
        <v>-0.29821698438369965</v>
      </c>
      <c r="AG11" s="185">
        <f t="shared" si="2"/>
        <v>-0.27836815373176105</v>
      </c>
      <c r="AH11" s="185">
        <f t="shared" si="2"/>
        <v>-0.20803474712493422</v>
      </c>
      <c r="AI11" s="185">
        <f t="shared" si="2"/>
        <v>-0.16041290069702135</v>
      </c>
      <c r="AJ11" s="185">
        <f t="shared" si="2"/>
        <v>1.7819181184229205E-2</v>
      </c>
      <c r="AK11" s="186">
        <f t="shared" si="2"/>
        <v>-8.4702327009780184E-2</v>
      </c>
      <c r="AL11" s="186">
        <f t="shared" si="2"/>
        <v>-0.1609539488012392</v>
      </c>
      <c r="AM11" s="186">
        <f t="shared" si="3"/>
        <v>-0.2703816053776576</v>
      </c>
      <c r="AN11" s="186">
        <f t="shared" si="3"/>
        <v>-0.15978272681019612</v>
      </c>
      <c r="AO11" s="186">
        <f t="shared" si="3"/>
        <v>-9.0299560403424489E-2</v>
      </c>
    </row>
    <row r="12" spans="1:41" ht="17.25" customHeight="1" x14ac:dyDescent="0.35">
      <c r="A12" s="56" t="s">
        <v>29</v>
      </c>
      <c r="B12" s="2"/>
      <c r="C12" s="2"/>
      <c r="D12" s="2"/>
      <c r="E12" s="2"/>
      <c r="F12" s="2"/>
      <c r="G12" s="2"/>
      <c r="H12" s="2"/>
      <c r="I12" s="2"/>
      <c r="J12" s="2"/>
      <c r="K12" s="2"/>
      <c r="L12" s="2"/>
      <c r="M12" s="2"/>
      <c r="N12" s="77"/>
      <c r="O12" s="2"/>
      <c r="P12" s="2"/>
      <c r="Q12" s="2"/>
      <c r="R12" s="2"/>
      <c r="S12" s="2"/>
      <c r="T12" s="2"/>
      <c r="U12" s="2"/>
      <c r="V12" s="2"/>
      <c r="W12" s="2"/>
      <c r="X12" s="2"/>
      <c r="Y12" s="58"/>
      <c r="Z12" s="3"/>
      <c r="AA12" s="3"/>
      <c r="AB12" s="3"/>
      <c r="AC12" s="3"/>
      <c r="AD12" s="3"/>
      <c r="AE12" s="3"/>
      <c r="AF12" s="3"/>
      <c r="AG12" s="3"/>
      <c r="AH12" s="3"/>
      <c r="AI12" s="3"/>
      <c r="AJ12" s="3"/>
    </row>
    <row r="13" spans="1:41" ht="12" customHeight="1" x14ac:dyDescent="0.35">
      <c r="A13" s="75" t="s">
        <v>125</v>
      </c>
      <c r="B13" s="2"/>
      <c r="C13" s="2"/>
      <c r="D13" s="2"/>
      <c r="E13" s="2"/>
      <c r="F13" s="2"/>
      <c r="G13" s="2"/>
      <c r="H13" s="2"/>
      <c r="I13" s="2"/>
      <c r="J13" s="2"/>
      <c r="K13" s="2"/>
      <c r="L13" s="2"/>
      <c r="M13" s="2"/>
      <c r="N13" s="78"/>
      <c r="O13" s="2"/>
      <c r="P13" s="2"/>
      <c r="Q13" s="2"/>
      <c r="R13" s="2"/>
      <c r="S13" s="2"/>
      <c r="T13" s="2"/>
      <c r="U13" s="2"/>
      <c r="V13" s="2"/>
      <c r="W13" s="2"/>
      <c r="X13" s="2"/>
      <c r="Y13" s="58"/>
      <c r="Z13" s="1"/>
      <c r="AA13" s="1"/>
      <c r="AB13" s="1"/>
      <c r="AC13" s="1"/>
      <c r="AD13" s="1"/>
      <c r="AE13" s="1"/>
      <c r="AF13" s="1"/>
      <c r="AG13" s="1"/>
      <c r="AH13" s="1"/>
      <c r="AI13" s="1"/>
      <c r="AJ13" s="1"/>
    </row>
    <row r="14" spans="1:41" ht="12" customHeight="1" x14ac:dyDescent="0.35">
      <c r="A14" s="75" t="s">
        <v>30</v>
      </c>
      <c r="B14" s="2"/>
      <c r="C14" s="2"/>
      <c r="D14" s="2"/>
      <c r="E14" s="2"/>
      <c r="F14" s="2"/>
      <c r="G14" s="2"/>
      <c r="H14" s="2"/>
      <c r="I14" s="2"/>
      <c r="J14" s="2"/>
      <c r="K14" s="2"/>
      <c r="L14" s="2"/>
      <c r="M14" s="2"/>
      <c r="N14" s="77"/>
      <c r="O14" s="2"/>
      <c r="P14" s="2"/>
      <c r="Q14" s="2"/>
      <c r="R14" s="2"/>
      <c r="S14" s="2"/>
      <c r="T14" s="2"/>
      <c r="U14" s="2"/>
      <c r="V14" s="2"/>
      <c r="W14" s="2"/>
      <c r="X14" s="2"/>
      <c r="Y14" s="58"/>
      <c r="Z14" s="3"/>
      <c r="AA14" s="3"/>
      <c r="AB14" s="3"/>
      <c r="AC14" s="3"/>
      <c r="AD14" s="3"/>
      <c r="AE14" s="3"/>
      <c r="AF14" s="3"/>
      <c r="AG14" s="3"/>
      <c r="AH14" s="3"/>
      <c r="AI14" s="3"/>
      <c r="AJ14" s="3"/>
    </row>
    <row r="15" spans="1:41" ht="12" customHeight="1" x14ac:dyDescent="0.35">
      <c r="A15" s="75" t="s">
        <v>43</v>
      </c>
      <c r="B15" s="26"/>
      <c r="C15" s="26"/>
      <c r="D15" s="26"/>
      <c r="E15" s="26"/>
      <c r="F15" s="26"/>
      <c r="G15" s="26"/>
      <c r="H15" s="26"/>
      <c r="I15" s="26"/>
      <c r="J15" s="26"/>
      <c r="K15" s="2"/>
      <c r="L15" s="2"/>
      <c r="M15" s="2"/>
      <c r="N15" s="77"/>
      <c r="O15" s="2"/>
      <c r="P15" s="2"/>
      <c r="Q15" s="2"/>
      <c r="R15" s="2"/>
      <c r="S15" s="2"/>
      <c r="T15" s="2"/>
      <c r="U15" s="2"/>
      <c r="V15" s="2"/>
      <c r="W15" s="2"/>
      <c r="X15" s="2"/>
      <c r="Y15" s="58"/>
      <c r="Z15" s="3"/>
      <c r="AA15" s="3"/>
      <c r="AB15" s="3"/>
      <c r="AC15" s="3"/>
      <c r="AD15" s="3"/>
      <c r="AE15" s="3"/>
      <c r="AF15" s="3"/>
      <c r="AG15" s="3"/>
      <c r="AH15" s="3"/>
      <c r="AI15" s="3"/>
      <c r="AJ15" s="3"/>
    </row>
    <row r="16" spans="1:41" ht="12" customHeight="1" x14ac:dyDescent="0.35">
      <c r="A16" s="241" t="s">
        <v>49</v>
      </c>
      <c r="B16" s="241"/>
      <c r="C16" s="241"/>
      <c r="D16" s="241"/>
      <c r="E16" s="241"/>
      <c r="F16" s="241"/>
      <c r="G16" s="241"/>
      <c r="H16" s="241"/>
      <c r="I16" s="241"/>
      <c r="J16" s="241"/>
      <c r="K16" s="33"/>
      <c r="L16" s="33"/>
      <c r="M16" s="33"/>
      <c r="N16" s="57"/>
      <c r="O16" s="33"/>
      <c r="P16" s="33"/>
      <c r="Q16" s="33"/>
      <c r="R16" s="33"/>
      <c r="S16" s="33"/>
      <c r="T16" s="33"/>
      <c r="U16" s="33"/>
      <c r="V16" s="33"/>
      <c r="W16" s="33"/>
      <c r="X16" s="33"/>
      <c r="Y16" s="58"/>
      <c r="Z16" s="34"/>
      <c r="AA16" s="34"/>
      <c r="AB16" s="34"/>
      <c r="AC16" s="34"/>
      <c r="AD16" s="34"/>
      <c r="AE16" s="34"/>
      <c r="AF16" s="34"/>
      <c r="AG16" s="34"/>
      <c r="AH16" s="34"/>
      <c r="AI16" s="34"/>
      <c r="AJ16" s="34"/>
    </row>
    <row r="17" spans="1:41" ht="12" customHeight="1" x14ac:dyDescent="0.35">
      <c r="A17" s="92" t="s">
        <v>59</v>
      </c>
      <c r="B17" s="92"/>
      <c r="C17" s="92"/>
      <c r="D17" s="26"/>
      <c r="E17" s="26"/>
      <c r="F17" s="26"/>
      <c r="G17" s="26"/>
      <c r="H17" s="26"/>
      <c r="I17" s="26"/>
      <c r="J17" s="26"/>
      <c r="K17" s="2"/>
      <c r="L17" s="2"/>
      <c r="M17" s="2"/>
      <c r="N17" s="77"/>
      <c r="O17" s="2"/>
      <c r="P17" s="2"/>
      <c r="Q17" s="2"/>
      <c r="R17" s="2"/>
      <c r="S17" s="2"/>
      <c r="T17" s="2"/>
      <c r="U17" s="2"/>
      <c r="V17" s="2"/>
      <c r="W17" s="2"/>
      <c r="X17" s="2"/>
      <c r="Y17" s="58"/>
      <c r="Z17" s="3"/>
      <c r="AA17" s="3"/>
      <c r="AB17" s="3"/>
      <c r="AC17" s="3"/>
      <c r="AD17" s="3"/>
      <c r="AE17" s="3"/>
      <c r="AF17" s="3"/>
      <c r="AG17" s="3"/>
      <c r="AH17" s="3"/>
      <c r="AI17" s="3"/>
      <c r="AJ17" s="3"/>
    </row>
    <row r="18" spans="1:41" ht="12" customHeight="1" x14ac:dyDescent="0.35">
      <c r="A18" s="278" t="s">
        <v>268</v>
      </c>
      <c r="B18" s="92"/>
      <c r="C18" s="92"/>
      <c r="D18" s="26"/>
      <c r="E18" s="26"/>
      <c r="F18" s="26"/>
      <c r="G18" s="26"/>
      <c r="H18" s="26"/>
      <c r="I18" s="26"/>
      <c r="J18" s="26"/>
      <c r="K18" s="2"/>
      <c r="L18" s="2"/>
      <c r="M18" s="2"/>
      <c r="N18" s="78"/>
      <c r="O18" s="2"/>
      <c r="P18" s="2"/>
      <c r="Q18" s="2"/>
      <c r="R18" s="2"/>
      <c r="S18" s="2"/>
      <c r="T18" s="2"/>
      <c r="U18" s="2"/>
      <c r="V18" s="2"/>
      <c r="W18" s="2"/>
      <c r="X18" s="2"/>
      <c r="Y18" s="58"/>
      <c r="Z18" s="1"/>
      <c r="AA18" s="1"/>
      <c r="AB18" s="1"/>
      <c r="AC18" s="1"/>
      <c r="AD18" s="1"/>
      <c r="AE18" s="1"/>
      <c r="AF18" s="1"/>
      <c r="AG18" s="1"/>
      <c r="AH18" s="1"/>
      <c r="AI18" s="1"/>
      <c r="AJ18" s="1"/>
    </row>
    <row r="19" spans="1:41" ht="12" customHeight="1" x14ac:dyDescent="0.35">
      <c r="A19" s="92" t="s">
        <v>45</v>
      </c>
      <c r="B19" s="92"/>
      <c r="C19" s="92"/>
      <c r="D19" s="26"/>
      <c r="E19" s="26"/>
      <c r="F19" s="26"/>
      <c r="G19" s="26"/>
      <c r="H19" s="26"/>
      <c r="I19" s="26"/>
      <c r="J19" s="26"/>
      <c r="K19" s="2"/>
      <c r="L19" s="2"/>
      <c r="M19" s="2"/>
      <c r="N19" s="78"/>
      <c r="O19" s="2"/>
      <c r="P19" s="2"/>
      <c r="Q19" s="2"/>
      <c r="R19" s="2"/>
      <c r="S19" s="2"/>
      <c r="T19" s="2"/>
      <c r="U19" s="2"/>
      <c r="V19" s="2"/>
      <c r="W19" s="2"/>
      <c r="X19" s="2"/>
      <c r="Y19" s="58"/>
      <c r="Z19" s="1"/>
      <c r="AA19" s="1"/>
      <c r="AB19" s="1"/>
      <c r="AC19" s="1"/>
      <c r="AD19" s="1"/>
      <c r="AE19" s="1"/>
      <c r="AF19" s="1"/>
      <c r="AG19" s="1"/>
      <c r="AH19" s="1"/>
      <c r="AI19" s="1"/>
      <c r="AJ19" s="1"/>
    </row>
    <row r="20" spans="1:41" ht="12" customHeight="1" x14ac:dyDescent="0.35">
      <c r="A20" s="75" t="s">
        <v>269</v>
      </c>
      <c r="B20" s="92"/>
      <c r="C20" s="92"/>
      <c r="D20" s="26"/>
      <c r="E20" s="26"/>
      <c r="F20" s="26"/>
      <c r="G20" s="26"/>
      <c r="H20" s="26"/>
      <c r="I20" s="26"/>
      <c r="J20" s="26"/>
      <c r="K20" s="2"/>
      <c r="L20" s="2"/>
      <c r="M20" s="2"/>
      <c r="N20" s="77"/>
      <c r="O20" s="2"/>
      <c r="P20" s="2"/>
      <c r="Q20" s="2"/>
      <c r="R20" s="2"/>
      <c r="S20" s="2"/>
      <c r="T20" s="2"/>
      <c r="U20" s="2"/>
      <c r="V20" s="2"/>
      <c r="W20" s="2"/>
      <c r="X20" s="2"/>
      <c r="Y20" s="58"/>
      <c r="Z20" s="3"/>
      <c r="AA20" s="3"/>
      <c r="AB20" s="3"/>
      <c r="AC20" s="3"/>
      <c r="AD20" s="3"/>
      <c r="AE20" s="3"/>
      <c r="AF20" s="3"/>
      <c r="AG20" s="3"/>
      <c r="AH20" s="3"/>
      <c r="AI20" s="3"/>
      <c r="AJ20" s="3"/>
    </row>
    <row r="21" spans="1:41" ht="12" customHeight="1" x14ac:dyDescent="0.35">
      <c r="A21" s="56" t="s">
        <v>32</v>
      </c>
      <c r="B21" s="56"/>
      <c r="C21" s="56"/>
    </row>
    <row r="22" spans="1:41" s="17" customFormat="1" ht="30" customHeight="1" x14ac:dyDescent="0.35">
      <c r="A22" s="61" t="s">
        <v>270</v>
      </c>
      <c r="B22" s="61"/>
      <c r="C22" s="61"/>
    </row>
    <row r="23" spans="1:41" ht="20.25" customHeight="1" x14ac:dyDescent="0.35">
      <c r="A23" s="190" t="s">
        <v>183</v>
      </c>
      <c r="B23" s="76"/>
      <c r="C23" s="76"/>
      <c r="D23" s="58"/>
      <c r="E23" s="58"/>
      <c r="F23" s="58"/>
      <c r="G23" s="58"/>
      <c r="H23" s="58"/>
      <c r="I23" s="58"/>
      <c r="J23" s="58"/>
      <c r="K23" s="58"/>
      <c r="L23" s="58"/>
      <c r="M23" s="58"/>
      <c r="S23" s="58"/>
      <c r="T23" s="58"/>
      <c r="U23" s="58"/>
      <c r="V23" s="58"/>
      <c r="W23" s="58"/>
      <c r="X23" s="58"/>
    </row>
    <row r="24" spans="1:41" s="105" customFormat="1" ht="15" customHeight="1" x14ac:dyDescent="0.35">
      <c r="A24" s="137"/>
      <c r="B24" s="282" t="s">
        <v>145</v>
      </c>
      <c r="C24" s="283"/>
      <c r="D24" s="283"/>
      <c r="E24" s="283"/>
      <c r="F24" s="283"/>
      <c r="G24" s="283"/>
      <c r="H24" s="283"/>
      <c r="I24" s="283"/>
      <c r="J24" s="283"/>
      <c r="K24" s="283"/>
      <c r="L24" s="283"/>
      <c r="M24" s="283"/>
      <c r="N24" s="284"/>
      <c r="O24" s="279" t="s">
        <v>55</v>
      </c>
      <c r="P24" s="280"/>
      <c r="Q24" s="280"/>
      <c r="R24" s="280"/>
      <c r="S24" s="280"/>
      <c r="T24" s="280"/>
      <c r="U24" s="280"/>
      <c r="V24" s="280"/>
      <c r="W24" s="280"/>
      <c r="X24" s="280"/>
      <c r="Y24" s="280"/>
      <c r="Z24" s="280"/>
      <c r="AA24" s="280"/>
      <c r="AB24" s="281"/>
      <c r="AC24" s="281" t="s">
        <v>57</v>
      </c>
      <c r="AD24" s="281"/>
      <c r="AE24" s="281"/>
      <c r="AF24" s="281"/>
      <c r="AG24" s="281"/>
      <c r="AH24" s="281"/>
      <c r="AI24" s="281"/>
      <c r="AJ24" s="281"/>
      <c r="AK24" s="281"/>
      <c r="AL24" s="281"/>
      <c r="AM24" s="280"/>
      <c r="AN24" s="280"/>
      <c r="AO24" s="280"/>
    </row>
    <row r="25" spans="1:41" s="193" customFormat="1" ht="44.15" customHeight="1" x14ac:dyDescent="0.35">
      <c r="A25" s="194" t="s">
        <v>47</v>
      </c>
      <c r="B25" s="192" t="s">
        <v>156</v>
      </c>
      <c r="C25" s="192" t="s">
        <v>157</v>
      </c>
      <c r="D25" s="192" t="s">
        <v>158</v>
      </c>
      <c r="E25" s="192" t="s">
        <v>194</v>
      </c>
      <c r="F25" s="192" t="s">
        <v>195</v>
      </c>
      <c r="G25" s="192" t="s">
        <v>196</v>
      </c>
      <c r="H25" s="192" t="s">
        <v>197</v>
      </c>
      <c r="I25" s="192" t="s">
        <v>198</v>
      </c>
      <c r="J25" s="192" t="s">
        <v>199</v>
      </c>
      <c r="K25" s="192" t="s">
        <v>200</v>
      </c>
      <c r="L25" s="192" t="s">
        <v>201</v>
      </c>
      <c r="M25" s="192" t="s">
        <v>202</v>
      </c>
      <c r="N25" s="192" t="s">
        <v>168</v>
      </c>
      <c r="O25" s="192" t="s">
        <v>219</v>
      </c>
      <c r="P25" s="192" t="s">
        <v>216</v>
      </c>
      <c r="Q25" s="192" t="s">
        <v>215</v>
      </c>
      <c r="R25" s="192" t="s">
        <v>214</v>
      </c>
      <c r="S25" s="192" t="s">
        <v>213</v>
      </c>
      <c r="T25" s="192" t="s">
        <v>212</v>
      </c>
      <c r="U25" s="192" t="s">
        <v>175</v>
      </c>
      <c r="V25" s="192" t="s">
        <v>211</v>
      </c>
      <c r="W25" s="192" t="s">
        <v>210</v>
      </c>
      <c r="X25" s="192" t="s">
        <v>209</v>
      </c>
      <c r="Y25" s="192" t="s">
        <v>208</v>
      </c>
      <c r="Z25" s="192" t="s">
        <v>207</v>
      </c>
      <c r="AA25" s="192" t="s">
        <v>206</v>
      </c>
      <c r="AB25" s="192" t="s">
        <v>182</v>
      </c>
      <c r="AC25" s="192" t="s">
        <v>60</v>
      </c>
      <c r="AD25" s="192" t="s">
        <v>61</v>
      </c>
      <c r="AE25" s="192" t="s">
        <v>62</v>
      </c>
      <c r="AF25" s="192" t="s">
        <v>63</v>
      </c>
      <c r="AG25" s="192" t="s">
        <v>64</v>
      </c>
      <c r="AH25" s="192" t="s">
        <v>65</v>
      </c>
      <c r="AI25" s="192" t="s">
        <v>66</v>
      </c>
      <c r="AJ25" s="192" t="s">
        <v>67</v>
      </c>
      <c r="AK25" s="192" t="s">
        <v>68</v>
      </c>
      <c r="AL25" s="192" t="s">
        <v>69</v>
      </c>
      <c r="AM25" s="192" t="s">
        <v>70</v>
      </c>
      <c r="AN25" s="192" t="s">
        <v>71</v>
      </c>
      <c r="AO25" s="192" t="s">
        <v>72</v>
      </c>
    </row>
    <row r="26" spans="1:41" s="113" customFormat="1" ht="15" customHeight="1" x14ac:dyDescent="0.35">
      <c r="A26" s="74" t="s">
        <v>23</v>
      </c>
      <c r="B26" s="120">
        <v>2068169</v>
      </c>
      <c r="C26" s="120">
        <v>1783166</v>
      </c>
      <c r="D26" s="109">
        <v>1999651</v>
      </c>
      <c r="E26" s="109">
        <v>2086630</v>
      </c>
      <c r="F26" s="109">
        <v>2130153</v>
      </c>
      <c r="G26" s="109">
        <v>1927088</v>
      </c>
      <c r="H26" s="109">
        <v>2000524</v>
      </c>
      <c r="I26" s="109">
        <v>1886206</v>
      </c>
      <c r="J26" s="109">
        <v>1985049</v>
      </c>
      <c r="K26" s="109">
        <v>2179894</v>
      </c>
      <c r="L26" s="109">
        <v>2085948</v>
      </c>
      <c r="M26" s="109">
        <v>1919765</v>
      </c>
      <c r="N26" s="109">
        <f>SUM(B26:M26)/12</f>
        <v>2004353.5833333333</v>
      </c>
      <c r="O26" s="109">
        <v>1802282</v>
      </c>
      <c r="P26" s="109">
        <v>1563535</v>
      </c>
      <c r="Q26" s="109">
        <v>1718784</v>
      </c>
      <c r="R26" s="109">
        <v>1983599</v>
      </c>
      <c r="S26" s="109">
        <v>2000605</v>
      </c>
      <c r="T26" s="109">
        <v>1935885</v>
      </c>
      <c r="U26" s="109">
        <v>2091765</v>
      </c>
      <c r="V26" s="109">
        <v>2198520</v>
      </c>
      <c r="W26" s="109">
        <v>2177369</v>
      </c>
      <c r="X26" s="109">
        <v>1977425</v>
      </c>
      <c r="Y26" s="109">
        <v>2054439</v>
      </c>
      <c r="Z26" s="109">
        <v>1948847</v>
      </c>
      <c r="AA26" s="109">
        <v>2316259</v>
      </c>
      <c r="AB26" s="110">
        <f>SUM(O26:AA26)/13</f>
        <v>1982254.923076923</v>
      </c>
      <c r="AC26" s="111">
        <f>(O26-D26)/D26</f>
        <v>-9.8701723450742157E-2</v>
      </c>
      <c r="AD26" s="111">
        <f t="shared" ref="AD26:AL26" si="4">(P26-E26)/E26</f>
        <v>-0.25068890986902326</v>
      </c>
      <c r="AE26" s="111">
        <f t="shared" si="4"/>
        <v>-0.19311711412278837</v>
      </c>
      <c r="AF26" s="111">
        <f t="shared" si="4"/>
        <v>2.9324556014048139E-2</v>
      </c>
      <c r="AG26" s="122">
        <f t="shared" si="4"/>
        <v>4.048939177935381E-5</v>
      </c>
      <c r="AH26" s="111">
        <f t="shared" si="4"/>
        <v>2.6338056394688596E-2</v>
      </c>
      <c r="AI26" s="111">
        <f t="shared" si="4"/>
        <v>5.3759881997875118E-2</v>
      </c>
      <c r="AJ26" s="122">
        <f t="shared" si="4"/>
        <v>8.544452161435373E-3</v>
      </c>
      <c r="AK26" s="111">
        <f t="shared" si="4"/>
        <v>4.3827075267456335E-2</v>
      </c>
      <c r="AL26" s="111">
        <f t="shared" si="4"/>
        <v>3.0034926149815212E-2</v>
      </c>
      <c r="AM26" s="269">
        <f>(Y26-B26)/B26</f>
        <v>-6.6387224641699981E-3</v>
      </c>
      <c r="AN26" s="112">
        <f>(Z26-C26)/C26</f>
        <v>9.2913951925956417E-2</v>
      </c>
      <c r="AO26" s="112">
        <f>(AA26-D26)/D26</f>
        <v>0.15833162886923768</v>
      </c>
    </row>
    <row r="27" spans="1:41" s="119" customFormat="1" ht="15" customHeight="1" x14ac:dyDescent="0.4">
      <c r="A27" s="74" t="s">
        <v>24</v>
      </c>
      <c r="B27" s="121">
        <v>3.1390084659425801E-3</v>
      </c>
      <c r="C27" s="121">
        <v>3.2672224571352305E-3</v>
      </c>
      <c r="D27" s="123">
        <v>3.1390477638347891E-3</v>
      </c>
      <c r="E27" s="123">
        <v>3.1035689125527765E-3</v>
      </c>
      <c r="F27" s="123">
        <v>3.1875644613321204E-3</v>
      </c>
      <c r="G27" s="123">
        <v>3.1254410800129521E-3</v>
      </c>
      <c r="H27" s="123">
        <v>3.2731424366815895E-3</v>
      </c>
      <c r="I27" s="123">
        <v>3.3183013944394196E-3</v>
      </c>
      <c r="J27" s="123">
        <v>3.1767477780145479E-3</v>
      </c>
      <c r="K27" s="123">
        <v>3.1712551160744513E-3</v>
      </c>
      <c r="L27" s="123">
        <v>3.0379472546774896E-3</v>
      </c>
      <c r="M27" s="123">
        <v>3.3019666469593935E-3</v>
      </c>
      <c r="N27" s="123">
        <f>((B26*B27)+(C26*C27)+(D26*D27)+(E26*E27)+(F26*F27)+(G26*G27)+(H26*H27)+(I26*I27)+(J26*J27)+(K26*K27)+(L26*L27)+(M26*M27))/SUM(B26:M26)</f>
        <v>3.1841520975819178E-3</v>
      </c>
      <c r="O27" s="117">
        <v>0.1688498248331837</v>
      </c>
      <c r="P27" s="117">
        <v>0.50116434873539772</v>
      </c>
      <c r="Q27" s="117">
        <v>0.44274905980041707</v>
      </c>
      <c r="R27" s="117">
        <v>0.4014919346097674</v>
      </c>
      <c r="S27" s="117">
        <v>0.34651018067034722</v>
      </c>
      <c r="T27" s="117">
        <v>0.31059024683800951</v>
      </c>
      <c r="U27" s="117">
        <v>0.32230150136368091</v>
      </c>
      <c r="V27" s="117">
        <v>0.32052744573622255</v>
      </c>
      <c r="W27" s="117">
        <v>0.32995050448500002</v>
      </c>
      <c r="X27" s="117">
        <v>0.33162875962425881</v>
      </c>
      <c r="Y27" s="117">
        <v>0.36346077931737081</v>
      </c>
      <c r="Z27" s="117">
        <v>0.3579511372621863</v>
      </c>
      <c r="AA27" s="117">
        <v>0.34840145251459359</v>
      </c>
      <c r="AB27" s="117">
        <f>((O26*O27)+(P26*P27)+(Q26*Q27)+(R26*R27)+(S26*S27)+(T26*T27)+(U26*U27)+(V26*V27)+(W26*W27)+(X26*X27)+(Y26*Y27)+(Z26*Z27)+(AA26*AA27))/SUM(O26:AA26)</f>
        <v>0.34708479240076007</v>
      </c>
      <c r="AC27" s="117" t="s">
        <v>46</v>
      </c>
      <c r="AD27" s="117" t="s">
        <v>46</v>
      </c>
      <c r="AE27" s="117" t="s">
        <v>46</v>
      </c>
      <c r="AF27" s="117" t="s">
        <v>46</v>
      </c>
      <c r="AG27" s="117" t="s">
        <v>46</v>
      </c>
      <c r="AH27" s="117" t="s">
        <v>46</v>
      </c>
      <c r="AI27" s="117" t="s">
        <v>46</v>
      </c>
      <c r="AJ27" s="117" t="s">
        <v>46</v>
      </c>
      <c r="AK27" s="117" t="s">
        <v>46</v>
      </c>
      <c r="AL27" s="117" t="s">
        <v>46</v>
      </c>
      <c r="AM27" s="118" t="s">
        <v>46</v>
      </c>
      <c r="AN27" s="118" t="s">
        <v>46</v>
      </c>
      <c r="AO27" s="118" t="s">
        <v>46</v>
      </c>
    </row>
    <row r="28" spans="1:41" s="113" customFormat="1" ht="15" customHeight="1" x14ac:dyDescent="0.35">
      <c r="A28" s="74" t="s">
        <v>25</v>
      </c>
      <c r="B28" s="120">
        <v>265561</v>
      </c>
      <c r="C28" s="120">
        <v>230700</v>
      </c>
      <c r="D28" s="109">
        <v>257369</v>
      </c>
      <c r="E28" s="109">
        <v>269972</v>
      </c>
      <c r="F28" s="109">
        <v>278363</v>
      </c>
      <c r="G28" s="109">
        <v>249636</v>
      </c>
      <c r="H28" s="109">
        <v>260183</v>
      </c>
      <c r="I28" s="109">
        <v>240512</v>
      </c>
      <c r="J28" s="109">
        <v>252808</v>
      </c>
      <c r="K28" s="109">
        <v>289020</v>
      </c>
      <c r="L28" s="109">
        <v>269978</v>
      </c>
      <c r="M28" s="109">
        <v>234970</v>
      </c>
      <c r="N28" s="109">
        <f>SUM(B28:M28)/12</f>
        <v>258256</v>
      </c>
      <c r="O28" s="109">
        <v>205313</v>
      </c>
      <c r="P28" s="109">
        <v>122588</v>
      </c>
      <c r="Q28" s="109">
        <v>131461</v>
      </c>
      <c r="R28" s="109">
        <v>151059</v>
      </c>
      <c r="S28" s="109">
        <v>151439</v>
      </c>
      <c r="T28" s="109">
        <v>143540</v>
      </c>
      <c r="U28" s="109">
        <v>158296</v>
      </c>
      <c r="V28" s="109">
        <v>165471</v>
      </c>
      <c r="W28" s="109">
        <v>165188</v>
      </c>
      <c r="X28" s="109">
        <v>153214</v>
      </c>
      <c r="Y28" s="109">
        <v>155147</v>
      </c>
      <c r="Z28" s="109">
        <v>150154</v>
      </c>
      <c r="AA28" s="109">
        <v>180108</v>
      </c>
      <c r="AB28" s="110">
        <f>SUM(O28:AA28)/13</f>
        <v>156382.92307692306</v>
      </c>
      <c r="AC28" s="111">
        <f>(O28-D28)/D28</f>
        <v>-0.20226212170074873</v>
      </c>
      <c r="AD28" s="111">
        <f t="shared" ref="AD28:AL28" si="5">(P28-E28)/E28</f>
        <v>-0.54592328093283748</v>
      </c>
      <c r="AE28" s="111">
        <f t="shared" si="5"/>
        <v>-0.52773536712853364</v>
      </c>
      <c r="AF28" s="111">
        <f t="shared" si="5"/>
        <v>-0.39488294957458059</v>
      </c>
      <c r="AG28" s="111">
        <f t="shared" si="5"/>
        <v>-0.41795197995257183</v>
      </c>
      <c r="AH28" s="111">
        <f t="shared" si="5"/>
        <v>-0.40318986162852583</v>
      </c>
      <c r="AI28" s="111">
        <f t="shared" si="5"/>
        <v>-0.37384892883136611</v>
      </c>
      <c r="AJ28" s="111">
        <f t="shared" si="5"/>
        <v>-0.42747560722441352</v>
      </c>
      <c r="AK28" s="111">
        <f t="shared" si="5"/>
        <v>-0.3881427375563935</v>
      </c>
      <c r="AL28" s="111">
        <f t="shared" si="5"/>
        <v>-0.34794229050517089</v>
      </c>
      <c r="AM28" s="112">
        <f>(Y28-B28)/B28</f>
        <v>-0.41577641295220308</v>
      </c>
      <c r="AN28" s="112">
        <f>(Z28-C28)/C28</f>
        <v>-0.34913740788903336</v>
      </c>
      <c r="AO28" s="112">
        <f>(AA28-D28)/D28</f>
        <v>-0.30019543923316327</v>
      </c>
    </row>
    <row r="29" spans="1:41" s="119" customFormat="1" ht="15" customHeight="1" x14ac:dyDescent="0.4">
      <c r="A29" s="74" t="s">
        <v>26</v>
      </c>
      <c r="B29" s="121">
        <v>0</v>
      </c>
      <c r="C29" s="121">
        <v>0</v>
      </c>
      <c r="D29" s="123">
        <v>0</v>
      </c>
      <c r="E29" s="123">
        <v>0</v>
      </c>
      <c r="F29" s="123">
        <v>0</v>
      </c>
      <c r="G29" s="123">
        <v>0</v>
      </c>
      <c r="H29" s="123">
        <v>0</v>
      </c>
      <c r="I29" s="123">
        <v>0</v>
      </c>
      <c r="J29" s="123">
        <v>0</v>
      </c>
      <c r="K29" s="123">
        <v>0</v>
      </c>
      <c r="L29" s="123">
        <v>0</v>
      </c>
      <c r="M29" s="123">
        <v>0</v>
      </c>
      <c r="N29" s="123">
        <f>((B28*B29)+(C28*C29)+(D28*D29)+(E28*E29)+(F28*F29)+(G28*G29)+(H28*H29)+(I28*I29)+(J28*J29)+(K28*K29)+(L28*L29)+(M28*M29))/SUM(B28:M28)</f>
        <v>0</v>
      </c>
      <c r="O29" s="117">
        <v>1.6759776536312849E-2</v>
      </c>
      <c r="P29" s="117">
        <v>7.3677684602081767E-2</v>
      </c>
      <c r="Q29" s="117">
        <v>6.079369546861807E-2</v>
      </c>
      <c r="R29" s="117">
        <v>5.2595343541265334E-2</v>
      </c>
      <c r="S29" s="117">
        <v>4.6044942187943659E-2</v>
      </c>
      <c r="T29" s="117">
        <v>4.2162463424829315E-2</v>
      </c>
      <c r="U29" s="117">
        <v>3.9173447212816494E-2</v>
      </c>
      <c r="V29" s="117">
        <v>3.9886143191254053E-2</v>
      </c>
      <c r="W29" s="117">
        <v>3.9579146184952903E-2</v>
      </c>
      <c r="X29" s="117">
        <v>4.0342266372524707E-2</v>
      </c>
      <c r="Y29" s="117">
        <v>4.8315468555627891E-2</v>
      </c>
      <c r="Z29" s="117">
        <v>4.7770955152709883E-2</v>
      </c>
      <c r="AA29" s="117">
        <v>4.4195704799342615E-2</v>
      </c>
      <c r="AB29" s="117">
        <f>((O28*O29)+(P28*P29)+(Q28*Q29)+(R28*R29)+(S28*S29)+(T28*T29)+(U28*U29)+(V28*V29)+(W28*W29)+(X28*X29)+(Y28*Y29)+(Z28*Z29)+(AA28*AA29))/SUM(O28:AA28)</f>
        <v>4.4065405528244769E-2</v>
      </c>
      <c r="AC29" s="117" t="s">
        <v>46</v>
      </c>
      <c r="AD29" s="117" t="s">
        <v>46</v>
      </c>
      <c r="AE29" s="117" t="s">
        <v>46</v>
      </c>
      <c r="AF29" s="117" t="s">
        <v>46</v>
      </c>
      <c r="AG29" s="117" t="s">
        <v>46</v>
      </c>
      <c r="AH29" s="117" t="s">
        <v>46</v>
      </c>
      <c r="AI29" s="117" t="s">
        <v>46</v>
      </c>
      <c r="AJ29" s="117" t="s">
        <v>46</v>
      </c>
      <c r="AK29" s="117" t="s">
        <v>46</v>
      </c>
      <c r="AL29" s="117" t="s">
        <v>46</v>
      </c>
      <c r="AM29" s="118" t="s">
        <v>46</v>
      </c>
      <c r="AN29" s="118" t="s">
        <v>46</v>
      </c>
      <c r="AO29" s="118" t="s">
        <v>46</v>
      </c>
    </row>
    <row r="30" spans="1:41" s="113" customFormat="1" ht="15" customHeight="1" x14ac:dyDescent="0.35">
      <c r="A30" s="74" t="s">
        <v>27</v>
      </c>
      <c r="B30" s="206">
        <v>47</v>
      </c>
      <c r="C30" s="206">
        <v>38</v>
      </c>
      <c r="D30" s="109">
        <v>45</v>
      </c>
      <c r="E30" s="109">
        <v>59</v>
      </c>
      <c r="F30" s="109">
        <v>51</v>
      </c>
      <c r="G30" s="109">
        <v>46</v>
      </c>
      <c r="H30" s="109">
        <v>49</v>
      </c>
      <c r="I30" s="109">
        <v>67</v>
      </c>
      <c r="J30" s="109">
        <v>71</v>
      </c>
      <c r="K30" s="109">
        <v>74</v>
      </c>
      <c r="L30" s="109">
        <v>52</v>
      </c>
      <c r="M30" s="109">
        <v>65</v>
      </c>
      <c r="N30" s="109">
        <f>SUM(B30:M30)/12</f>
        <v>55.333333333333336</v>
      </c>
      <c r="O30" s="109">
        <v>59</v>
      </c>
      <c r="P30" s="109">
        <v>78</v>
      </c>
      <c r="Q30" s="109">
        <v>86</v>
      </c>
      <c r="R30" s="109">
        <v>73</v>
      </c>
      <c r="S30" s="109">
        <v>86</v>
      </c>
      <c r="T30" s="109">
        <v>94</v>
      </c>
      <c r="U30" s="109">
        <v>92</v>
      </c>
      <c r="V30" s="109">
        <v>102</v>
      </c>
      <c r="W30" s="109">
        <v>110</v>
      </c>
      <c r="X30" s="109">
        <v>94</v>
      </c>
      <c r="Y30" s="109">
        <v>104</v>
      </c>
      <c r="Z30" s="109">
        <v>98</v>
      </c>
      <c r="AA30" s="109">
        <v>86</v>
      </c>
      <c r="AB30" s="110">
        <f>SUM(O30:AA30)/13</f>
        <v>89.384615384615387</v>
      </c>
      <c r="AC30" s="111">
        <f>(O30-D30)/D30</f>
        <v>0.31111111111111112</v>
      </c>
      <c r="AD30" s="111">
        <f t="shared" ref="AD30:AL31" si="6">(P30-E30)/E30</f>
        <v>0.32203389830508472</v>
      </c>
      <c r="AE30" s="111">
        <f t="shared" si="6"/>
        <v>0.68627450980392157</v>
      </c>
      <c r="AF30" s="111">
        <f t="shared" si="6"/>
        <v>0.58695652173913049</v>
      </c>
      <c r="AG30" s="111">
        <f t="shared" si="6"/>
        <v>0.75510204081632648</v>
      </c>
      <c r="AH30" s="111">
        <f t="shared" si="6"/>
        <v>0.40298507462686567</v>
      </c>
      <c r="AI30" s="111">
        <f t="shared" si="6"/>
        <v>0.29577464788732394</v>
      </c>
      <c r="AJ30" s="111">
        <f t="shared" si="6"/>
        <v>0.3783783783783784</v>
      </c>
      <c r="AK30" s="111">
        <f t="shared" si="6"/>
        <v>1.1153846153846154</v>
      </c>
      <c r="AL30" s="111">
        <f t="shared" si="6"/>
        <v>0.44615384615384618</v>
      </c>
      <c r="AM30" s="112">
        <f t="shared" ref="AM30:AO31" si="7">(Y30-B30)/B30</f>
        <v>1.2127659574468086</v>
      </c>
      <c r="AN30" s="112">
        <f t="shared" si="7"/>
        <v>1.5789473684210527</v>
      </c>
      <c r="AO30" s="112">
        <f t="shared" si="7"/>
        <v>0.91111111111111109</v>
      </c>
    </row>
    <row r="31" spans="1:41" s="113" customFormat="1" ht="15" customHeight="1" x14ac:dyDescent="0.35">
      <c r="A31" s="181" t="s">
        <v>28</v>
      </c>
      <c r="B31" s="231">
        <v>1477169</v>
      </c>
      <c r="C31" s="231">
        <v>1291535</v>
      </c>
      <c r="D31" s="183">
        <v>1454645</v>
      </c>
      <c r="E31" s="183">
        <v>1496955</v>
      </c>
      <c r="F31" s="183">
        <v>1547639</v>
      </c>
      <c r="G31" s="183">
        <v>1407807</v>
      </c>
      <c r="H31" s="183">
        <v>1468504</v>
      </c>
      <c r="I31" s="183">
        <v>1374451</v>
      </c>
      <c r="J31" s="183">
        <v>1433868</v>
      </c>
      <c r="K31" s="183">
        <v>1590145</v>
      </c>
      <c r="L31" s="183">
        <v>1546641</v>
      </c>
      <c r="M31" s="183">
        <v>1343506</v>
      </c>
      <c r="N31" s="183">
        <f>SUM(B31:M31)/12</f>
        <v>1452738.75</v>
      </c>
      <c r="O31" s="183">
        <v>1116054</v>
      </c>
      <c r="P31" s="183">
        <v>649084</v>
      </c>
      <c r="Q31" s="183">
        <v>801340</v>
      </c>
      <c r="R31" s="183">
        <v>1061795</v>
      </c>
      <c r="S31" s="183">
        <v>1201344</v>
      </c>
      <c r="T31" s="183">
        <v>1220816</v>
      </c>
      <c r="U31" s="183">
        <v>1323099</v>
      </c>
      <c r="V31" s="183">
        <v>1433766</v>
      </c>
      <c r="W31" s="183">
        <v>1443709</v>
      </c>
      <c r="X31" s="183">
        <v>1256092</v>
      </c>
      <c r="Y31" s="183">
        <v>1266605</v>
      </c>
      <c r="Z31" s="183">
        <v>1227418</v>
      </c>
      <c r="AA31" s="183">
        <v>1486499</v>
      </c>
      <c r="AB31" s="184">
        <f>SUM(O31:AA31)/13</f>
        <v>1191355.4615384615</v>
      </c>
      <c r="AC31" s="185">
        <f>(O31-D31)/D31</f>
        <v>-0.23276538261912699</v>
      </c>
      <c r="AD31" s="185">
        <f t="shared" si="6"/>
        <v>-0.56639711948588967</v>
      </c>
      <c r="AE31" s="185">
        <f t="shared" si="6"/>
        <v>-0.48221775233113151</v>
      </c>
      <c r="AF31" s="185">
        <f t="shared" si="6"/>
        <v>-0.24578084922151971</v>
      </c>
      <c r="AG31" s="185">
        <f t="shared" si="6"/>
        <v>-0.18192664098974193</v>
      </c>
      <c r="AH31" s="185">
        <f t="shared" si="6"/>
        <v>-0.11177917583093176</v>
      </c>
      <c r="AI31" s="185">
        <f t="shared" si="6"/>
        <v>-7.725188092627773E-2</v>
      </c>
      <c r="AJ31" s="185">
        <f t="shared" si="6"/>
        <v>-9.8342603976366932E-2</v>
      </c>
      <c r="AK31" s="185">
        <f t="shared" si="6"/>
        <v>-6.6551966487374895E-2</v>
      </c>
      <c r="AL31" s="185">
        <f t="shared" si="6"/>
        <v>-6.506409349865204E-2</v>
      </c>
      <c r="AM31" s="186">
        <f t="shared" si="7"/>
        <v>-0.14254563966614517</v>
      </c>
      <c r="AN31" s="186">
        <f t="shared" si="7"/>
        <v>-4.9644028229974407E-2</v>
      </c>
      <c r="AO31" s="186">
        <f t="shared" si="7"/>
        <v>2.1898126346978127E-2</v>
      </c>
    </row>
    <row r="32" spans="1:41" ht="17.25" customHeight="1" x14ac:dyDescent="0.35">
      <c r="A32" s="56" t="s">
        <v>29</v>
      </c>
      <c r="B32" s="2"/>
      <c r="C32" s="2"/>
      <c r="D32" s="2"/>
      <c r="E32" s="2"/>
      <c r="F32" s="2"/>
      <c r="G32" s="2"/>
      <c r="H32" s="2"/>
      <c r="I32" s="2"/>
      <c r="J32" s="2"/>
      <c r="K32" s="2"/>
      <c r="L32" s="2"/>
      <c r="M32" s="2"/>
      <c r="N32" s="77"/>
      <c r="O32" s="2"/>
      <c r="P32" s="2"/>
      <c r="Q32" s="2"/>
      <c r="R32" s="2"/>
      <c r="S32" s="2"/>
      <c r="T32" s="2"/>
      <c r="U32" s="2"/>
      <c r="V32" s="2"/>
      <c r="W32" s="2"/>
      <c r="X32" s="2"/>
      <c r="Y32" s="58"/>
      <c r="Z32" s="3"/>
      <c r="AA32" s="3"/>
      <c r="AB32" s="3"/>
      <c r="AC32" s="3"/>
      <c r="AD32" s="3"/>
      <c r="AE32" s="3"/>
      <c r="AF32" s="3"/>
      <c r="AG32" s="3"/>
      <c r="AH32" s="3"/>
      <c r="AI32" s="3"/>
      <c r="AJ32" s="3"/>
    </row>
    <row r="33" spans="1:41" ht="12" customHeight="1" x14ac:dyDescent="0.35">
      <c r="A33" s="75" t="s">
        <v>125</v>
      </c>
      <c r="B33" s="2"/>
      <c r="C33" s="2"/>
      <c r="D33" s="2"/>
      <c r="E33" s="2"/>
      <c r="F33" s="2"/>
      <c r="G33" s="2"/>
      <c r="H33" s="2"/>
      <c r="I33" s="2"/>
      <c r="J33" s="2"/>
      <c r="K33" s="2"/>
      <c r="L33" s="2"/>
      <c r="M33" s="2"/>
      <c r="N33" s="78"/>
      <c r="O33" s="2"/>
      <c r="P33" s="2"/>
      <c r="Q33" s="2"/>
      <c r="R33" s="2"/>
      <c r="S33" s="2"/>
      <c r="T33" s="2"/>
      <c r="U33" s="2"/>
      <c r="V33" s="2"/>
      <c r="W33" s="2"/>
      <c r="X33" s="2"/>
      <c r="Y33" s="58"/>
      <c r="Z33" s="1"/>
      <c r="AA33" s="1"/>
      <c r="AB33" s="1"/>
      <c r="AC33" s="1"/>
      <c r="AD33" s="1"/>
      <c r="AE33" s="1"/>
      <c r="AF33" s="1"/>
      <c r="AG33" s="1"/>
      <c r="AH33" s="1"/>
      <c r="AI33" s="1"/>
      <c r="AJ33" s="1"/>
    </row>
    <row r="34" spans="1:41" ht="12" customHeight="1" x14ac:dyDescent="0.35">
      <c r="A34" s="75" t="s">
        <v>30</v>
      </c>
      <c r="B34" s="2"/>
      <c r="C34" s="2"/>
      <c r="D34" s="2"/>
      <c r="E34" s="2"/>
      <c r="F34" s="2"/>
      <c r="G34" s="2"/>
      <c r="H34" s="2"/>
      <c r="I34" s="2"/>
      <c r="J34" s="2"/>
      <c r="K34" s="2"/>
      <c r="L34" s="2"/>
      <c r="M34" s="2"/>
      <c r="N34" s="77"/>
      <c r="O34" s="2"/>
      <c r="P34" s="2"/>
      <c r="Q34" s="2"/>
      <c r="R34" s="2"/>
      <c r="S34" s="2"/>
      <c r="T34" s="2"/>
      <c r="U34" s="2"/>
      <c r="V34" s="2"/>
      <c r="W34" s="2"/>
      <c r="X34" s="2"/>
      <c r="Y34" s="58"/>
      <c r="Z34" s="3"/>
      <c r="AA34" s="3"/>
      <c r="AB34" s="3"/>
      <c r="AC34" s="3"/>
      <c r="AD34" s="3"/>
      <c r="AE34" s="3"/>
      <c r="AF34" s="3"/>
      <c r="AG34" s="3"/>
      <c r="AH34" s="3"/>
      <c r="AI34" s="3"/>
      <c r="AJ34" s="3"/>
    </row>
    <row r="35" spans="1:41" ht="12" customHeight="1" x14ac:dyDescent="0.35">
      <c r="A35" s="75" t="s">
        <v>43</v>
      </c>
      <c r="B35" s="26"/>
      <c r="C35" s="26"/>
      <c r="D35" s="26"/>
      <c r="E35" s="26"/>
      <c r="F35" s="26"/>
      <c r="G35" s="26"/>
      <c r="H35" s="26"/>
      <c r="I35" s="26"/>
      <c r="J35" s="26"/>
      <c r="K35" s="2"/>
      <c r="L35" s="2"/>
      <c r="M35" s="2"/>
      <c r="N35" s="77"/>
      <c r="O35" s="2"/>
      <c r="P35" s="2"/>
      <c r="Q35" s="2"/>
      <c r="R35" s="2"/>
      <c r="S35" s="2"/>
      <c r="T35" s="2"/>
      <c r="U35" s="2"/>
      <c r="V35" s="2"/>
      <c r="W35" s="2"/>
      <c r="X35" s="2"/>
      <c r="Y35" s="58"/>
      <c r="Z35" s="3"/>
      <c r="AA35" s="3"/>
      <c r="AB35" s="3"/>
      <c r="AC35" s="3"/>
      <c r="AD35" s="3"/>
      <c r="AE35" s="3"/>
      <c r="AF35" s="3"/>
      <c r="AG35" s="3"/>
      <c r="AH35" s="3"/>
      <c r="AI35" s="3"/>
      <c r="AJ35" s="3"/>
    </row>
    <row r="36" spans="1:41" ht="12" customHeight="1" x14ac:dyDescent="0.35">
      <c r="A36" s="241" t="s">
        <v>49</v>
      </c>
      <c r="B36" s="241"/>
      <c r="C36" s="241"/>
      <c r="D36" s="241"/>
      <c r="E36" s="241"/>
      <c r="F36" s="241"/>
      <c r="G36" s="241"/>
      <c r="H36" s="241"/>
      <c r="I36" s="241"/>
      <c r="J36" s="241"/>
      <c r="K36" s="33"/>
      <c r="L36" s="33"/>
      <c r="M36" s="33"/>
      <c r="N36" s="57"/>
      <c r="O36" s="33"/>
      <c r="P36" s="33"/>
      <c r="Q36" s="33"/>
      <c r="R36" s="33"/>
      <c r="S36" s="33"/>
      <c r="T36" s="33"/>
      <c r="U36" s="33"/>
      <c r="V36" s="33"/>
      <c r="W36" s="33"/>
      <c r="X36" s="33"/>
      <c r="Y36" s="58"/>
      <c r="Z36" s="34"/>
      <c r="AA36" s="34"/>
      <c r="AB36" s="34"/>
      <c r="AC36" s="34"/>
      <c r="AD36" s="34"/>
      <c r="AE36" s="34"/>
      <c r="AF36" s="34"/>
      <c r="AG36" s="34"/>
      <c r="AH36" s="34"/>
      <c r="AI36" s="34"/>
      <c r="AJ36" s="34"/>
    </row>
    <row r="37" spans="1:41" s="113" customFormat="1" ht="12" customHeight="1" x14ac:dyDescent="0.35">
      <c r="A37" s="92" t="s">
        <v>59</v>
      </c>
      <c r="B37" s="92"/>
      <c r="C37" s="92"/>
      <c r="D37" s="29"/>
      <c r="E37" s="29"/>
      <c r="F37" s="29"/>
      <c r="G37" s="29"/>
      <c r="H37" s="29"/>
      <c r="I37" s="29"/>
      <c r="J37" s="29"/>
      <c r="K37" s="23"/>
      <c r="L37" s="23"/>
      <c r="M37" s="23"/>
      <c r="N37" s="59"/>
      <c r="O37" s="23"/>
      <c r="P37" s="23"/>
      <c r="Q37" s="23"/>
      <c r="R37" s="23"/>
      <c r="S37" s="23"/>
      <c r="T37" s="23"/>
      <c r="U37" s="23"/>
      <c r="V37" s="23"/>
      <c r="W37" s="23"/>
      <c r="X37" s="23"/>
      <c r="Y37" s="60"/>
      <c r="Z37" s="24"/>
      <c r="AA37" s="24"/>
      <c r="AB37" s="24"/>
      <c r="AC37" s="24"/>
      <c r="AD37" s="24"/>
      <c r="AE37" s="24"/>
      <c r="AF37" s="24"/>
      <c r="AG37" s="24"/>
      <c r="AH37" s="24"/>
      <c r="AI37" s="24"/>
      <c r="AJ37" s="24"/>
    </row>
    <row r="38" spans="1:41" s="113" customFormat="1" ht="12" customHeight="1" x14ac:dyDescent="0.35">
      <c r="A38" s="278" t="s">
        <v>268</v>
      </c>
      <c r="B38" s="92"/>
      <c r="C38" s="92"/>
      <c r="D38" s="29"/>
      <c r="E38" s="29"/>
      <c r="F38" s="29"/>
      <c r="G38" s="29"/>
      <c r="H38" s="29"/>
      <c r="I38" s="29"/>
      <c r="J38" s="29"/>
      <c r="K38" s="23"/>
      <c r="L38" s="23"/>
      <c r="M38" s="23"/>
      <c r="N38" s="60"/>
      <c r="O38" s="23"/>
      <c r="P38" s="23"/>
      <c r="Q38" s="23"/>
      <c r="R38" s="23"/>
      <c r="S38" s="23"/>
      <c r="T38" s="23"/>
      <c r="U38" s="23"/>
      <c r="V38" s="23"/>
      <c r="W38" s="23"/>
      <c r="X38" s="23"/>
      <c r="Y38" s="60"/>
      <c r="Z38" s="152"/>
      <c r="AA38" s="152"/>
      <c r="AB38" s="152"/>
      <c r="AC38" s="152"/>
      <c r="AD38" s="152"/>
      <c r="AE38" s="152"/>
      <c r="AF38" s="152"/>
      <c r="AG38" s="152"/>
      <c r="AH38" s="152"/>
      <c r="AI38" s="152"/>
      <c r="AJ38" s="152"/>
    </row>
    <row r="39" spans="1:41" s="113" customFormat="1" ht="12" customHeight="1" x14ac:dyDescent="0.35">
      <c r="A39" s="92" t="s">
        <v>45</v>
      </c>
      <c r="B39" s="92"/>
      <c r="C39" s="92"/>
      <c r="D39" s="29"/>
      <c r="E39" s="29"/>
      <c r="F39" s="29"/>
      <c r="G39" s="29"/>
      <c r="H39" s="29"/>
      <c r="I39" s="29"/>
      <c r="J39" s="29"/>
      <c r="K39" s="23"/>
      <c r="L39" s="23"/>
      <c r="M39" s="23"/>
      <c r="N39" s="60"/>
      <c r="O39" s="23"/>
      <c r="P39" s="23"/>
      <c r="Q39" s="23"/>
      <c r="R39" s="23"/>
      <c r="S39" s="23"/>
      <c r="T39" s="23"/>
      <c r="U39" s="23"/>
      <c r="V39" s="23"/>
      <c r="W39" s="23"/>
      <c r="X39" s="23"/>
      <c r="Y39" s="60"/>
      <c r="Z39" s="152"/>
      <c r="AA39" s="152"/>
      <c r="AB39" s="152"/>
      <c r="AC39" s="152"/>
      <c r="AD39" s="152"/>
      <c r="AE39" s="152"/>
      <c r="AF39" s="152"/>
      <c r="AG39" s="152"/>
      <c r="AH39" s="152"/>
      <c r="AI39" s="152"/>
      <c r="AJ39" s="152"/>
    </row>
    <row r="40" spans="1:41" s="113" customFormat="1" ht="12" customHeight="1" x14ac:dyDescent="0.35">
      <c r="A40" s="75" t="s">
        <v>269</v>
      </c>
      <c r="B40" s="92"/>
      <c r="C40" s="92"/>
      <c r="D40" s="29"/>
      <c r="E40" s="29"/>
      <c r="F40" s="29"/>
      <c r="G40" s="29"/>
      <c r="H40" s="29"/>
      <c r="I40" s="29"/>
      <c r="J40" s="29"/>
      <c r="K40" s="23"/>
      <c r="L40" s="23"/>
      <c r="M40" s="23"/>
      <c r="N40" s="59"/>
      <c r="O40" s="23"/>
      <c r="P40" s="23"/>
      <c r="Q40" s="23"/>
      <c r="R40" s="23"/>
      <c r="S40" s="23"/>
      <c r="T40" s="23"/>
      <c r="U40" s="23"/>
      <c r="V40" s="23"/>
      <c r="W40" s="23"/>
      <c r="X40" s="23"/>
      <c r="Y40" s="60"/>
      <c r="Z40" s="24"/>
      <c r="AA40" s="24"/>
      <c r="AB40" s="24"/>
      <c r="AC40" s="24"/>
      <c r="AD40" s="24"/>
      <c r="AE40" s="24"/>
      <c r="AF40" s="24"/>
      <c r="AG40" s="24"/>
      <c r="AH40" s="24"/>
      <c r="AI40" s="24"/>
      <c r="AJ40" s="24"/>
    </row>
    <row r="41" spans="1:41" ht="12" customHeight="1" x14ac:dyDescent="0.35">
      <c r="A41" s="56" t="s">
        <v>32</v>
      </c>
      <c r="B41" s="56"/>
      <c r="C41" s="56"/>
    </row>
    <row r="42" spans="1:41" s="17" customFormat="1" ht="30" customHeight="1" x14ac:dyDescent="0.35">
      <c r="A42" s="61" t="s">
        <v>270</v>
      </c>
      <c r="B42" s="61"/>
      <c r="C42" s="61"/>
    </row>
    <row r="43" spans="1:41" ht="20.25" customHeight="1" x14ac:dyDescent="0.35">
      <c r="A43" s="190" t="s">
        <v>185</v>
      </c>
      <c r="B43" s="79"/>
      <c r="C43" s="79"/>
      <c r="D43" s="58"/>
      <c r="E43" s="58"/>
      <c r="F43" s="58"/>
      <c r="G43" s="58"/>
      <c r="H43" s="58"/>
      <c r="I43" s="58"/>
      <c r="J43" s="58"/>
      <c r="K43" s="58"/>
      <c r="L43" s="58"/>
      <c r="M43" s="58"/>
      <c r="N43" s="78"/>
      <c r="O43" s="2"/>
      <c r="P43" s="2"/>
      <c r="Q43" s="2"/>
      <c r="R43" s="2"/>
      <c r="S43" s="58"/>
      <c r="T43" s="58"/>
      <c r="U43" s="58"/>
      <c r="V43" s="58"/>
      <c r="W43" s="58"/>
      <c r="X43" s="58"/>
      <c r="Y43" s="58"/>
      <c r="Z43" s="1"/>
      <c r="AA43" s="1"/>
      <c r="AB43" s="1"/>
      <c r="AC43" s="1"/>
      <c r="AD43" s="1"/>
      <c r="AE43" s="1"/>
      <c r="AF43" s="1"/>
      <c r="AG43" s="1"/>
      <c r="AH43" s="1"/>
      <c r="AI43" s="1"/>
      <c r="AJ43" s="1"/>
    </row>
    <row r="44" spans="1:41" s="105" customFormat="1" ht="15" customHeight="1" x14ac:dyDescent="0.35">
      <c r="A44" s="104"/>
      <c r="B44" s="282" t="s">
        <v>145</v>
      </c>
      <c r="C44" s="283"/>
      <c r="D44" s="283"/>
      <c r="E44" s="283"/>
      <c r="F44" s="283"/>
      <c r="G44" s="283"/>
      <c r="H44" s="283"/>
      <c r="I44" s="283"/>
      <c r="J44" s="283"/>
      <c r="K44" s="283"/>
      <c r="L44" s="283"/>
      <c r="M44" s="283"/>
      <c r="N44" s="284"/>
      <c r="O44" s="279" t="s">
        <v>55</v>
      </c>
      <c r="P44" s="280"/>
      <c r="Q44" s="280"/>
      <c r="R44" s="280"/>
      <c r="S44" s="280"/>
      <c r="T44" s="280"/>
      <c r="U44" s="280"/>
      <c r="V44" s="280"/>
      <c r="W44" s="280"/>
      <c r="X44" s="280"/>
      <c r="Y44" s="280"/>
      <c r="Z44" s="280"/>
      <c r="AA44" s="280"/>
      <c r="AB44" s="281"/>
      <c r="AC44" s="281" t="s">
        <v>57</v>
      </c>
      <c r="AD44" s="281"/>
      <c r="AE44" s="281"/>
      <c r="AF44" s="281"/>
      <c r="AG44" s="281"/>
      <c r="AH44" s="281"/>
      <c r="AI44" s="281"/>
      <c r="AJ44" s="281"/>
      <c r="AK44" s="281"/>
      <c r="AL44" s="281"/>
      <c r="AM44" s="280"/>
      <c r="AN44" s="280"/>
      <c r="AO44" s="280"/>
    </row>
    <row r="45" spans="1:41" s="105" customFormat="1" ht="44.15" customHeight="1" x14ac:dyDescent="0.35">
      <c r="A45" s="106" t="s">
        <v>48</v>
      </c>
      <c r="B45" s="107" t="s">
        <v>203</v>
      </c>
      <c r="C45" s="107" t="s">
        <v>204</v>
      </c>
      <c r="D45" s="107" t="s">
        <v>193</v>
      </c>
      <c r="E45" s="107" t="s">
        <v>194</v>
      </c>
      <c r="F45" s="107" t="s">
        <v>195</v>
      </c>
      <c r="G45" s="107" t="s">
        <v>196</v>
      </c>
      <c r="H45" s="107" t="s">
        <v>197</v>
      </c>
      <c r="I45" s="107" t="s">
        <v>198</v>
      </c>
      <c r="J45" s="107" t="s">
        <v>199</v>
      </c>
      <c r="K45" s="107" t="s">
        <v>200</v>
      </c>
      <c r="L45" s="107" t="s">
        <v>201</v>
      </c>
      <c r="M45" s="107" t="s">
        <v>202</v>
      </c>
      <c r="N45" s="107" t="s">
        <v>168</v>
      </c>
      <c r="O45" s="107" t="s">
        <v>219</v>
      </c>
      <c r="P45" s="107" t="s">
        <v>216</v>
      </c>
      <c r="Q45" s="107" t="s">
        <v>215</v>
      </c>
      <c r="R45" s="107" t="s">
        <v>214</v>
      </c>
      <c r="S45" s="107" t="s">
        <v>213</v>
      </c>
      <c r="T45" s="107" t="s">
        <v>212</v>
      </c>
      <c r="U45" s="107" t="s">
        <v>217</v>
      </c>
      <c r="V45" s="107" t="s">
        <v>211</v>
      </c>
      <c r="W45" s="107" t="s">
        <v>210</v>
      </c>
      <c r="X45" s="107" t="s">
        <v>209</v>
      </c>
      <c r="Y45" s="107" t="s">
        <v>208</v>
      </c>
      <c r="Z45" s="107" t="s">
        <v>207</v>
      </c>
      <c r="AA45" s="107" t="s">
        <v>206</v>
      </c>
      <c r="AB45" s="107" t="s">
        <v>205</v>
      </c>
      <c r="AC45" s="107" t="s">
        <v>60</v>
      </c>
      <c r="AD45" s="107" t="s">
        <v>61</v>
      </c>
      <c r="AE45" s="107" t="s">
        <v>62</v>
      </c>
      <c r="AF45" s="107" t="s">
        <v>63</v>
      </c>
      <c r="AG45" s="107" t="s">
        <v>64</v>
      </c>
      <c r="AH45" s="107" t="s">
        <v>65</v>
      </c>
      <c r="AI45" s="107" t="s">
        <v>66</v>
      </c>
      <c r="AJ45" s="107" t="s">
        <v>67</v>
      </c>
      <c r="AK45" s="107" t="s">
        <v>68</v>
      </c>
      <c r="AL45" s="107" t="s">
        <v>69</v>
      </c>
      <c r="AM45" s="107" t="s">
        <v>70</v>
      </c>
      <c r="AN45" s="107" t="s">
        <v>71</v>
      </c>
      <c r="AO45" s="107" t="s">
        <v>72</v>
      </c>
    </row>
    <row r="46" spans="1:41" s="113" customFormat="1" ht="15" customHeight="1" x14ac:dyDescent="0.35">
      <c r="A46" s="74" t="s">
        <v>23</v>
      </c>
      <c r="B46" s="120">
        <v>1258865</v>
      </c>
      <c r="C46" s="120">
        <v>1101230</v>
      </c>
      <c r="D46" s="109">
        <v>1204726</v>
      </c>
      <c r="E46" s="109">
        <v>1300441</v>
      </c>
      <c r="F46" s="109">
        <v>1353776</v>
      </c>
      <c r="G46" s="109">
        <v>1227110</v>
      </c>
      <c r="H46" s="109">
        <v>1268299</v>
      </c>
      <c r="I46" s="109">
        <v>1146452</v>
      </c>
      <c r="J46" s="109">
        <v>1235454</v>
      </c>
      <c r="K46" s="109">
        <v>1374133</v>
      </c>
      <c r="L46" s="109">
        <v>1267685</v>
      </c>
      <c r="M46" s="109">
        <v>1110755</v>
      </c>
      <c r="N46" s="109">
        <f>SUM(B46:M46)/12</f>
        <v>1237410.5</v>
      </c>
      <c r="O46" s="109">
        <v>1002578</v>
      </c>
      <c r="P46" s="109">
        <v>729464</v>
      </c>
      <c r="Q46" s="109">
        <v>779274</v>
      </c>
      <c r="R46" s="109">
        <v>1034508</v>
      </c>
      <c r="S46" s="109">
        <v>1127638</v>
      </c>
      <c r="T46" s="109">
        <v>1106040</v>
      </c>
      <c r="U46" s="109">
        <v>1248394</v>
      </c>
      <c r="V46" s="109">
        <v>1278231</v>
      </c>
      <c r="W46" s="109">
        <v>1261494</v>
      </c>
      <c r="X46" s="109">
        <v>1135281</v>
      </c>
      <c r="Y46" s="109">
        <v>1178152</v>
      </c>
      <c r="Z46" s="109">
        <v>1142921</v>
      </c>
      <c r="AA46" s="109">
        <v>1377032</v>
      </c>
      <c r="AB46" s="110">
        <f>SUM(O46:AA46)/13</f>
        <v>1107769.7692307692</v>
      </c>
      <c r="AC46" s="111">
        <f>(O46-D46)/D46</f>
        <v>-0.16779583075321691</v>
      </c>
      <c r="AD46" s="111">
        <f t="shared" ref="AD46:AL46" si="8">(P46-E46)/E46</f>
        <v>-0.43906413285954532</v>
      </c>
      <c r="AE46" s="111">
        <f t="shared" si="8"/>
        <v>-0.42437005826665564</v>
      </c>
      <c r="AF46" s="111">
        <f t="shared" si="8"/>
        <v>-0.15695577413597803</v>
      </c>
      <c r="AG46" s="111">
        <f t="shared" si="8"/>
        <v>-0.11090523606815113</v>
      </c>
      <c r="AH46" s="111">
        <f t="shared" si="8"/>
        <v>-3.5249622313014414E-2</v>
      </c>
      <c r="AI46" s="111">
        <f t="shared" si="8"/>
        <v>1.0473882475591969E-2</v>
      </c>
      <c r="AJ46" s="111">
        <f t="shared" si="8"/>
        <v>-6.9790915435405457E-2</v>
      </c>
      <c r="AK46" s="122">
        <f t="shared" si="8"/>
        <v>-4.8837053368936288E-3</v>
      </c>
      <c r="AL46" s="111">
        <f t="shared" si="8"/>
        <v>2.2080476792812095E-2</v>
      </c>
      <c r="AM46" s="112">
        <f>(Y46-B46)/B46</f>
        <v>-6.4115691515770151E-2</v>
      </c>
      <c r="AN46" s="112">
        <f>(Z46-C46)/C46</f>
        <v>3.7858576319206708E-2</v>
      </c>
      <c r="AO46" s="112">
        <f>(AA46-D46)/D46</f>
        <v>0.14302505299960322</v>
      </c>
    </row>
    <row r="47" spans="1:41" s="119" customFormat="1" ht="15" customHeight="1" x14ac:dyDescent="0.4">
      <c r="A47" s="74" t="s">
        <v>24</v>
      </c>
      <c r="B47" s="121">
        <v>2.0510539255599288E-3</v>
      </c>
      <c r="C47" s="121">
        <v>2.2465788254951284E-3</v>
      </c>
      <c r="D47" s="123">
        <v>2.2586048611883533E-3</v>
      </c>
      <c r="E47" s="123">
        <v>2.0593014215946745E-3</v>
      </c>
      <c r="F47" s="123">
        <v>1.9486237014099822E-3</v>
      </c>
      <c r="G47" s="123">
        <v>2.2149603540024937E-3</v>
      </c>
      <c r="H47" s="123">
        <v>2.2061043965184864E-3</v>
      </c>
      <c r="I47" s="123">
        <v>2.3202018052216754E-3</v>
      </c>
      <c r="J47" s="123">
        <v>2.1457698951154796E-3</v>
      </c>
      <c r="K47" s="123">
        <v>2.1024165783079221E-3</v>
      </c>
      <c r="L47" s="123">
        <v>2.1180340542011618E-3</v>
      </c>
      <c r="M47" s="123">
        <v>2.4514857011672239E-3</v>
      </c>
      <c r="N47" s="123">
        <f>((B46*B47)+(C46*C47)+(D46*D47)+(E46*E47)+(F46*F47)+(G46*G47)+(H46*H47)+(I46*I47)+(J46*J47)+(K46*K47)+(L46*L47)+(M46*M47))/SUM(B46:M46)</f>
        <v>2.1696518657308953E-3</v>
      </c>
      <c r="O47" s="117">
        <v>0.13645023130369907</v>
      </c>
      <c r="P47" s="117">
        <v>0.43972834848601167</v>
      </c>
      <c r="Q47" s="117">
        <v>0.3320988509818113</v>
      </c>
      <c r="R47" s="117">
        <v>0.23478213798249989</v>
      </c>
      <c r="S47" s="117">
        <v>0.18235639451668001</v>
      </c>
      <c r="T47" s="117">
        <v>0.16261889262594481</v>
      </c>
      <c r="U47" s="117">
        <v>0.16252881702411259</v>
      </c>
      <c r="V47" s="117">
        <v>0.16565315658906724</v>
      </c>
      <c r="W47" s="117">
        <v>0.17324933769007225</v>
      </c>
      <c r="X47" s="117">
        <v>0.18131193951101093</v>
      </c>
      <c r="Y47" s="117">
        <v>0.20044951754951823</v>
      </c>
      <c r="Z47" s="117">
        <v>0.19016449955858716</v>
      </c>
      <c r="AA47" s="117">
        <v>0.18098780565738487</v>
      </c>
      <c r="AB47" s="117">
        <f>((O46*O47)+(P46*P47)+(Q46*Q47)+(R46*R47)+(S46*S47)+(T46*T47)+(U46*U47)+(V46*V47)+(W46*W47)+(X46*X47)+(Y46*Y47)+(Z46*Z47)+(AA46*AA47))/SUM(O46:AA46)</f>
        <v>0.20043792770880536</v>
      </c>
      <c r="AC47" s="117" t="s">
        <v>46</v>
      </c>
      <c r="AD47" s="117" t="s">
        <v>46</v>
      </c>
      <c r="AE47" s="117" t="s">
        <v>46</v>
      </c>
      <c r="AF47" s="117" t="s">
        <v>46</v>
      </c>
      <c r="AG47" s="117" t="s">
        <v>46</v>
      </c>
      <c r="AH47" s="117" t="s">
        <v>46</v>
      </c>
      <c r="AI47" s="117" t="s">
        <v>46</v>
      </c>
      <c r="AJ47" s="117" t="s">
        <v>46</v>
      </c>
      <c r="AK47" s="117" t="s">
        <v>46</v>
      </c>
      <c r="AL47" s="117" t="s">
        <v>46</v>
      </c>
      <c r="AM47" s="118" t="s">
        <v>46</v>
      </c>
      <c r="AN47" s="118" t="s">
        <v>46</v>
      </c>
      <c r="AO47" s="118" t="s">
        <v>46</v>
      </c>
    </row>
    <row r="48" spans="1:41" s="113" customFormat="1" ht="15" customHeight="1" x14ac:dyDescent="0.35">
      <c r="A48" s="74" t="s">
        <v>25</v>
      </c>
      <c r="B48" s="120">
        <v>26950</v>
      </c>
      <c r="C48" s="120">
        <v>23458</v>
      </c>
      <c r="D48" s="109">
        <v>24787</v>
      </c>
      <c r="E48" s="109">
        <v>26514</v>
      </c>
      <c r="F48" s="109">
        <v>28189</v>
      </c>
      <c r="G48" s="109">
        <v>24922</v>
      </c>
      <c r="H48" s="109">
        <v>26287</v>
      </c>
      <c r="I48" s="109">
        <v>23868</v>
      </c>
      <c r="J48" s="109">
        <v>26491</v>
      </c>
      <c r="K48" s="109">
        <v>29958</v>
      </c>
      <c r="L48" s="109">
        <v>28395</v>
      </c>
      <c r="M48" s="109">
        <v>23672</v>
      </c>
      <c r="N48" s="109">
        <f>SUM(B48:M48)/12</f>
        <v>26124.25</v>
      </c>
      <c r="O48" s="109">
        <v>22866</v>
      </c>
      <c r="P48" s="109">
        <v>18281</v>
      </c>
      <c r="Q48" s="109">
        <v>17601</v>
      </c>
      <c r="R48" s="109">
        <v>22139</v>
      </c>
      <c r="S48" s="109">
        <v>22821</v>
      </c>
      <c r="T48" s="109">
        <v>22404</v>
      </c>
      <c r="U48" s="109">
        <v>26258</v>
      </c>
      <c r="V48" s="109">
        <v>27394</v>
      </c>
      <c r="W48" s="109">
        <v>27235</v>
      </c>
      <c r="X48" s="109">
        <v>24711</v>
      </c>
      <c r="Y48" s="109">
        <v>27311</v>
      </c>
      <c r="Z48" s="109">
        <v>25641</v>
      </c>
      <c r="AA48" s="109">
        <v>30401</v>
      </c>
      <c r="AB48" s="110">
        <f>SUM(O48:AA48)/13</f>
        <v>24235.615384615383</v>
      </c>
      <c r="AC48" s="111">
        <f>(O48-D48)/D48</f>
        <v>-7.7500302577964253E-2</v>
      </c>
      <c r="AD48" s="111">
        <f t="shared" ref="AD48:AL48" si="9">(P48-E48)/E48</f>
        <v>-0.31051519951723616</v>
      </c>
      <c r="AE48" s="111">
        <f t="shared" si="9"/>
        <v>-0.37560750647415658</v>
      </c>
      <c r="AF48" s="111">
        <f t="shared" si="9"/>
        <v>-0.11166840542492577</v>
      </c>
      <c r="AG48" s="111">
        <f t="shared" si="9"/>
        <v>-0.13185224635751513</v>
      </c>
      <c r="AH48" s="111">
        <f t="shared" si="9"/>
        <v>-6.1337355455002511E-2</v>
      </c>
      <c r="AI48" s="122">
        <f t="shared" si="9"/>
        <v>-8.7954399607413844E-3</v>
      </c>
      <c r="AJ48" s="111">
        <f t="shared" si="9"/>
        <v>-8.5586487749515994E-2</v>
      </c>
      <c r="AK48" s="111">
        <f t="shared" si="9"/>
        <v>-4.0852262722310267E-2</v>
      </c>
      <c r="AL48" s="111">
        <f t="shared" si="9"/>
        <v>4.3891517404528554E-2</v>
      </c>
      <c r="AM48" s="112">
        <f>(Y48-B48)/B48</f>
        <v>1.339517625231911E-2</v>
      </c>
      <c r="AN48" s="112">
        <f>(Z48-C48)/C48</f>
        <v>9.3059936908517354E-2</v>
      </c>
      <c r="AO48" s="112">
        <f>(AA48-D48)/D48</f>
        <v>0.22648969217735104</v>
      </c>
    </row>
    <row r="49" spans="1:41" s="119" customFormat="1" ht="15" customHeight="1" x14ac:dyDescent="0.4">
      <c r="A49" s="74" t="s">
        <v>26</v>
      </c>
      <c r="B49" s="121">
        <v>0</v>
      </c>
      <c r="C49" s="121">
        <v>0</v>
      </c>
      <c r="D49" s="123">
        <v>0</v>
      </c>
      <c r="E49" s="123">
        <v>0</v>
      </c>
      <c r="F49" s="123">
        <v>0</v>
      </c>
      <c r="G49" s="123">
        <v>0</v>
      </c>
      <c r="H49" s="123">
        <v>0</v>
      </c>
      <c r="I49" s="123">
        <v>0</v>
      </c>
      <c r="J49" s="123">
        <v>0</v>
      </c>
      <c r="K49" s="123">
        <v>0</v>
      </c>
      <c r="L49" s="123">
        <v>0</v>
      </c>
      <c r="M49" s="123">
        <v>0</v>
      </c>
      <c r="N49" s="123">
        <f>((B48*B49)+(C48*C49)+(D48*D49)+(E48*E49)+(F48*F49)+(G48*G49)+(H48*H49)+(I48*I49)+(J48*J49)+(K48*K49)+(L48*L49)+(M48*M49))/SUM(B48:M48)</f>
        <v>0</v>
      </c>
      <c r="O49" s="117">
        <v>7.8150966500481062E-2</v>
      </c>
      <c r="P49" s="117">
        <v>0.22974673157923528</v>
      </c>
      <c r="Q49" s="117">
        <v>0.22538492131128912</v>
      </c>
      <c r="R49" s="117">
        <v>0.20850083562943222</v>
      </c>
      <c r="S49" s="117">
        <v>0.19530257219227903</v>
      </c>
      <c r="T49" s="117">
        <v>0.19197464738439565</v>
      </c>
      <c r="U49" s="117">
        <v>0.168443902810572</v>
      </c>
      <c r="V49" s="117">
        <v>0.16693436518945753</v>
      </c>
      <c r="W49" s="117">
        <v>0.18039287681292454</v>
      </c>
      <c r="X49" s="117">
        <v>0.19303144348670634</v>
      </c>
      <c r="Y49" s="117">
        <v>0.18801947933067262</v>
      </c>
      <c r="Z49" s="117">
        <v>0.19344019344019345</v>
      </c>
      <c r="AA49" s="117">
        <v>0.18029012203545935</v>
      </c>
      <c r="AB49" s="117">
        <f>((O48*O49)+(P48*P49)+(Q48*Q49)+(R48*R49)+(S48*S49)+(T48*T49)+(U48*U49)+(V48*V49)+(W48*W49)+(X48*X49)+(Y48*Y49)+(Z48*Z49)+(AA48*AA49))/SUM(O48:AA48)</f>
        <v>0.18276662127891882</v>
      </c>
      <c r="AC49" s="117" t="s">
        <v>46</v>
      </c>
      <c r="AD49" s="117" t="s">
        <v>46</v>
      </c>
      <c r="AE49" s="117" t="s">
        <v>46</v>
      </c>
      <c r="AF49" s="117" t="s">
        <v>46</v>
      </c>
      <c r="AG49" s="117" t="s">
        <v>46</v>
      </c>
      <c r="AH49" s="117" t="s">
        <v>46</v>
      </c>
      <c r="AI49" s="117" t="s">
        <v>46</v>
      </c>
      <c r="AJ49" s="117" t="s">
        <v>46</v>
      </c>
      <c r="AK49" s="117" t="s">
        <v>46</v>
      </c>
      <c r="AL49" s="117" t="s">
        <v>46</v>
      </c>
      <c r="AM49" s="118" t="s">
        <v>46</v>
      </c>
      <c r="AN49" s="118" t="s">
        <v>46</v>
      </c>
      <c r="AO49" s="118" t="s">
        <v>46</v>
      </c>
    </row>
    <row r="50" spans="1:41" s="113" customFormat="1" ht="15" customHeight="1" x14ac:dyDescent="0.35">
      <c r="A50" s="74" t="s">
        <v>27</v>
      </c>
      <c r="B50" s="120">
        <v>11260</v>
      </c>
      <c r="C50" s="120">
        <v>9820</v>
      </c>
      <c r="D50" s="109">
        <v>10875</v>
      </c>
      <c r="E50" s="109">
        <v>11303</v>
      </c>
      <c r="F50" s="109">
        <v>11690</v>
      </c>
      <c r="G50" s="109">
        <v>11616</v>
      </c>
      <c r="H50" s="109">
        <v>12478</v>
      </c>
      <c r="I50" s="109">
        <v>12434</v>
      </c>
      <c r="J50" s="109">
        <v>11834</v>
      </c>
      <c r="K50" s="109">
        <v>11916</v>
      </c>
      <c r="L50" s="109">
        <v>10852</v>
      </c>
      <c r="M50" s="109">
        <v>10949</v>
      </c>
      <c r="N50" s="109">
        <f>SUM(B50:M50)/12</f>
        <v>11418.916666666666</v>
      </c>
      <c r="O50" s="109">
        <v>10894</v>
      </c>
      <c r="P50" s="109">
        <v>11109</v>
      </c>
      <c r="Q50" s="109">
        <v>11767</v>
      </c>
      <c r="R50" s="109">
        <v>11676</v>
      </c>
      <c r="S50" s="109">
        <v>12307</v>
      </c>
      <c r="T50" s="109">
        <v>11878</v>
      </c>
      <c r="U50" s="109">
        <v>11718</v>
      </c>
      <c r="V50" s="109">
        <v>11464</v>
      </c>
      <c r="W50" s="109">
        <v>10737</v>
      </c>
      <c r="X50" s="109">
        <v>10171</v>
      </c>
      <c r="Y50" s="109">
        <v>10074</v>
      </c>
      <c r="Z50" s="109">
        <v>10045</v>
      </c>
      <c r="AA50" s="109">
        <v>11540</v>
      </c>
      <c r="AB50" s="110">
        <f>SUM(O50:AA50)/13</f>
        <v>11183.076923076924</v>
      </c>
      <c r="AC50" s="122">
        <f>(O50-D50)/D50</f>
        <v>1.7471264367816092E-3</v>
      </c>
      <c r="AD50" s="111">
        <f t="shared" ref="AD50:AL51" si="10">(P50-E50)/E50</f>
        <v>-1.7163584888967531E-2</v>
      </c>
      <c r="AE50" s="122">
        <f t="shared" si="10"/>
        <v>6.5868263473053889E-3</v>
      </c>
      <c r="AF50" s="122">
        <f t="shared" si="10"/>
        <v>5.1652892561983473E-3</v>
      </c>
      <c r="AG50" s="111">
        <f t="shared" si="10"/>
        <v>-1.3704119249879788E-2</v>
      </c>
      <c r="AH50" s="111">
        <f t="shared" si="10"/>
        <v>-4.4716101013350489E-2</v>
      </c>
      <c r="AI50" s="122">
        <f t="shared" si="10"/>
        <v>-9.8022646611458514E-3</v>
      </c>
      <c r="AJ50" s="111">
        <f t="shared" si="10"/>
        <v>-3.7932192010741862E-2</v>
      </c>
      <c r="AK50" s="111">
        <f t="shared" si="10"/>
        <v>-1.0597124953925544E-2</v>
      </c>
      <c r="AL50" s="111">
        <f t="shared" si="10"/>
        <v>-7.1056717508448261E-2</v>
      </c>
      <c r="AM50" s="112">
        <f t="shared" ref="AM50:AO51" si="11">(Y50-B50)/B50</f>
        <v>-0.10532859680284191</v>
      </c>
      <c r="AN50" s="112">
        <f t="shared" si="11"/>
        <v>2.2912423625254582E-2</v>
      </c>
      <c r="AO50" s="112">
        <f t="shared" si="11"/>
        <v>6.114942528735632E-2</v>
      </c>
    </row>
    <row r="51" spans="1:41" s="113" customFormat="1" ht="15" customHeight="1" x14ac:dyDescent="0.35">
      <c r="A51" s="181" t="s">
        <v>28</v>
      </c>
      <c r="B51" s="231">
        <v>1017619</v>
      </c>
      <c r="C51" s="231">
        <v>906258</v>
      </c>
      <c r="D51" s="183">
        <v>977082</v>
      </c>
      <c r="E51" s="183">
        <v>1051766</v>
      </c>
      <c r="F51" s="183">
        <v>1109042</v>
      </c>
      <c r="G51" s="183">
        <v>993636</v>
      </c>
      <c r="H51" s="183">
        <v>1011241</v>
      </c>
      <c r="I51" s="183">
        <v>917139</v>
      </c>
      <c r="J51" s="183">
        <v>999128</v>
      </c>
      <c r="K51" s="183">
        <v>1117937</v>
      </c>
      <c r="L51" s="183">
        <v>1037151</v>
      </c>
      <c r="M51" s="183">
        <v>875377</v>
      </c>
      <c r="N51" s="183">
        <f>SUM(B51:M51)/12</f>
        <v>1001114.6666666666</v>
      </c>
      <c r="O51" s="183">
        <v>680217</v>
      </c>
      <c r="P51" s="183">
        <v>285410</v>
      </c>
      <c r="Q51" s="183">
        <v>404659</v>
      </c>
      <c r="R51" s="183">
        <v>708630</v>
      </c>
      <c r="S51" s="183">
        <v>848365</v>
      </c>
      <c r="T51" s="183">
        <v>840457</v>
      </c>
      <c r="U51" s="183">
        <v>955620</v>
      </c>
      <c r="V51" s="183">
        <v>981548</v>
      </c>
      <c r="W51" s="183">
        <v>968821</v>
      </c>
      <c r="X51" s="183">
        <v>846449</v>
      </c>
      <c r="Y51" s="183">
        <v>888744</v>
      </c>
      <c r="Z51" s="183">
        <v>877281</v>
      </c>
      <c r="AA51" s="183">
        <v>1066254</v>
      </c>
      <c r="AB51" s="184">
        <f>SUM(O51:AA51)/13</f>
        <v>796342.69230769225</v>
      </c>
      <c r="AC51" s="185">
        <f>(O51-D51)/D51</f>
        <v>-0.30382813315566143</v>
      </c>
      <c r="AD51" s="185">
        <f t="shared" si="10"/>
        <v>-0.72863735849989442</v>
      </c>
      <c r="AE51" s="185">
        <f t="shared" si="10"/>
        <v>-0.63512743430816865</v>
      </c>
      <c r="AF51" s="185">
        <f t="shared" si="10"/>
        <v>-0.28683139499776578</v>
      </c>
      <c r="AG51" s="185">
        <f t="shared" si="10"/>
        <v>-0.16106546312896727</v>
      </c>
      <c r="AH51" s="185">
        <f t="shared" si="10"/>
        <v>-8.3610008951751039E-2</v>
      </c>
      <c r="AI51" s="185">
        <f t="shared" si="10"/>
        <v>-4.3545972087660437E-2</v>
      </c>
      <c r="AJ51" s="185">
        <f t="shared" si="10"/>
        <v>-0.12200061363028507</v>
      </c>
      <c r="AK51" s="185">
        <f t="shared" si="10"/>
        <v>-6.5882402851658056E-2</v>
      </c>
      <c r="AL51" s="185">
        <f t="shared" si="10"/>
        <v>-3.3046333179875639E-2</v>
      </c>
      <c r="AM51" s="186">
        <f t="shared" si="11"/>
        <v>-0.12664366526175316</v>
      </c>
      <c r="AN51" s="186">
        <f t="shared" si="11"/>
        <v>-3.1974338433426244E-2</v>
      </c>
      <c r="AO51" s="186">
        <f t="shared" si="11"/>
        <v>9.126357869656794E-2</v>
      </c>
    </row>
    <row r="52" spans="1:41" ht="17.25" customHeight="1" x14ac:dyDescent="0.35">
      <c r="A52" s="56" t="s">
        <v>29</v>
      </c>
      <c r="B52" s="2"/>
      <c r="C52" s="2"/>
      <c r="D52" s="2"/>
      <c r="E52" s="2"/>
      <c r="F52" s="2"/>
      <c r="G52" s="2"/>
      <c r="H52" s="2"/>
      <c r="I52" s="2"/>
      <c r="J52" s="2"/>
      <c r="K52" s="2"/>
      <c r="L52" s="2"/>
      <c r="M52" s="2"/>
      <c r="N52" s="77"/>
      <c r="O52" s="2"/>
      <c r="P52" s="2"/>
      <c r="Q52" s="2"/>
      <c r="R52" s="2"/>
      <c r="S52" s="2"/>
      <c r="T52" s="2"/>
      <c r="U52" s="2"/>
      <c r="V52" s="2"/>
      <c r="W52" s="2"/>
      <c r="X52" s="2"/>
      <c r="Y52" s="58"/>
      <c r="Z52" s="3"/>
      <c r="AA52" s="3"/>
      <c r="AB52" s="3"/>
      <c r="AC52" s="3"/>
      <c r="AD52" s="3"/>
      <c r="AE52" s="3"/>
      <c r="AF52" s="3"/>
      <c r="AG52" s="3"/>
      <c r="AH52" s="3"/>
      <c r="AI52" s="3"/>
      <c r="AJ52" s="3"/>
    </row>
    <row r="53" spans="1:41" ht="12" customHeight="1" x14ac:dyDescent="0.35">
      <c r="A53" s="75" t="s">
        <v>125</v>
      </c>
      <c r="B53" s="2"/>
      <c r="C53" s="2"/>
      <c r="D53" s="2"/>
      <c r="E53" s="2"/>
      <c r="F53" s="2"/>
      <c r="G53" s="2"/>
      <c r="H53" s="2"/>
      <c r="I53" s="2"/>
      <c r="J53" s="2"/>
      <c r="K53" s="2"/>
      <c r="L53" s="2"/>
      <c r="M53" s="2"/>
      <c r="N53" s="78"/>
      <c r="O53" s="2"/>
      <c r="P53" s="2"/>
      <c r="Q53" s="2"/>
      <c r="R53" s="2"/>
      <c r="S53" s="2"/>
      <c r="T53" s="2"/>
      <c r="U53" s="2"/>
      <c r="V53" s="2"/>
      <c r="W53" s="2"/>
      <c r="X53" s="2"/>
      <c r="Y53" s="58"/>
      <c r="Z53" s="1"/>
      <c r="AA53" s="1"/>
      <c r="AB53" s="1"/>
      <c r="AC53" s="1"/>
      <c r="AD53" s="1"/>
      <c r="AE53" s="1"/>
      <c r="AF53" s="1"/>
      <c r="AG53" s="1"/>
      <c r="AH53" s="1"/>
      <c r="AI53" s="1"/>
      <c r="AJ53" s="1"/>
    </row>
    <row r="54" spans="1:41" ht="12" customHeight="1" x14ac:dyDescent="0.35">
      <c r="A54" s="75" t="s">
        <v>30</v>
      </c>
      <c r="B54" s="2"/>
      <c r="C54" s="2"/>
      <c r="D54" s="2"/>
      <c r="E54" s="2"/>
      <c r="F54" s="2"/>
      <c r="G54" s="2"/>
      <c r="H54" s="2"/>
      <c r="I54" s="2"/>
      <c r="J54" s="2"/>
      <c r="K54" s="2"/>
      <c r="L54" s="2"/>
      <c r="M54" s="2"/>
      <c r="N54" s="77"/>
      <c r="O54" s="2"/>
      <c r="P54" s="2"/>
      <c r="Q54" s="2"/>
      <c r="R54" s="2"/>
      <c r="S54" s="2"/>
      <c r="T54" s="2"/>
      <c r="U54" s="2"/>
      <c r="V54" s="2"/>
      <c r="W54" s="2"/>
      <c r="X54" s="2"/>
      <c r="Y54" s="58"/>
      <c r="Z54" s="3"/>
      <c r="AA54" s="3"/>
      <c r="AB54" s="3"/>
      <c r="AC54" s="3"/>
      <c r="AD54" s="3"/>
      <c r="AE54" s="3"/>
      <c r="AF54" s="3"/>
      <c r="AG54" s="3"/>
      <c r="AH54" s="3"/>
      <c r="AI54" s="3"/>
      <c r="AJ54" s="3"/>
    </row>
    <row r="55" spans="1:41" ht="12" customHeight="1" x14ac:dyDescent="0.35">
      <c r="A55" s="75" t="s">
        <v>43</v>
      </c>
      <c r="B55" s="26"/>
      <c r="C55" s="26"/>
      <c r="D55" s="26"/>
      <c r="E55" s="26"/>
      <c r="F55" s="26"/>
      <c r="G55" s="26"/>
      <c r="H55" s="26"/>
      <c r="I55" s="26"/>
      <c r="J55" s="26"/>
      <c r="K55" s="2"/>
      <c r="L55" s="2"/>
      <c r="M55" s="2"/>
      <c r="N55" s="77"/>
      <c r="O55" s="2"/>
      <c r="P55" s="2"/>
      <c r="Q55" s="2"/>
      <c r="R55" s="2"/>
      <c r="S55" s="2"/>
      <c r="T55" s="2"/>
      <c r="U55" s="2"/>
      <c r="V55" s="2"/>
      <c r="W55" s="2"/>
      <c r="X55" s="2"/>
      <c r="Y55" s="58"/>
      <c r="Z55" s="3"/>
      <c r="AA55" s="3"/>
      <c r="AB55" s="3"/>
      <c r="AC55" s="3"/>
      <c r="AD55" s="3"/>
      <c r="AE55" s="3"/>
      <c r="AF55" s="3"/>
      <c r="AG55" s="3"/>
      <c r="AH55" s="3"/>
      <c r="AI55" s="3"/>
      <c r="AJ55" s="3"/>
    </row>
    <row r="56" spans="1:41" ht="12" customHeight="1" x14ac:dyDescent="0.35">
      <c r="A56" s="241" t="s">
        <v>49</v>
      </c>
      <c r="B56" s="241"/>
      <c r="C56" s="241"/>
      <c r="D56" s="241"/>
      <c r="E56" s="241"/>
      <c r="F56" s="241"/>
      <c r="G56" s="241"/>
      <c r="H56" s="241"/>
      <c r="I56" s="241"/>
      <c r="J56" s="241"/>
      <c r="K56" s="33"/>
      <c r="L56" s="33"/>
      <c r="M56" s="33"/>
      <c r="N56" s="57"/>
      <c r="O56" s="33"/>
      <c r="P56" s="33"/>
      <c r="Q56" s="33"/>
      <c r="R56" s="33"/>
      <c r="S56" s="33"/>
      <c r="T56" s="33"/>
      <c r="U56" s="33"/>
      <c r="V56" s="33"/>
      <c r="W56" s="33"/>
      <c r="X56" s="33"/>
      <c r="Y56" s="58"/>
      <c r="Z56" s="34"/>
      <c r="AA56" s="34"/>
      <c r="AB56" s="34"/>
      <c r="AC56" s="34"/>
      <c r="AD56" s="34"/>
      <c r="AE56" s="34"/>
      <c r="AF56" s="34"/>
      <c r="AG56" s="34"/>
      <c r="AH56" s="34"/>
      <c r="AI56" s="34"/>
      <c r="AJ56" s="34"/>
    </row>
    <row r="57" spans="1:41" s="113" customFormat="1" ht="12" customHeight="1" x14ac:dyDescent="0.35">
      <c r="A57" s="92" t="s">
        <v>59</v>
      </c>
      <c r="B57" s="92"/>
      <c r="C57" s="92"/>
      <c r="D57" s="29"/>
      <c r="E57" s="29"/>
      <c r="F57" s="29"/>
      <c r="G57" s="29"/>
      <c r="H57" s="29"/>
      <c r="I57" s="29"/>
      <c r="J57" s="29"/>
      <c r="K57" s="23"/>
      <c r="L57" s="23"/>
      <c r="M57" s="23"/>
      <c r="N57" s="59"/>
      <c r="O57" s="23"/>
      <c r="P57" s="23"/>
      <c r="Q57" s="23"/>
      <c r="R57" s="23"/>
      <c r="S57" s="23"/>
      <c r="T57" s="23"/>
      <c r="U57" s="23"/>
      <c r="V57" s="23"/>
      <c r="W57" s="23"/>
      <c r="X57" s="23"/>
      <c r="Y57" s="60"/>
      <c r="Z57" s="24"/>
      <c r="AA57" s="24"/>
      <c r="AB57" s="24"/>
      <c r="AC57" s="24"/>
      <c r="AD57" s="24"/>
      <c r="AE57" s="24"/>
      <c r="AF57" s="24"/>
      <c r="AG57" s="24"/>
      <c r="AH57" s="24"/>
      <c r="AI57" s="24"/>
      <c r="AJ57" s="24"/>
    </row>
    <row r="58" spans="1:41" s="113" customFormat="1" ht="12" customHeight="1" x14ac:dyDescent="0.35">
      <c r="A58" s="278" t="s">
        <v>268</v>
      </c>
      <c r="B58" s="92"/>
      <c r="C58" s="92"/>
      <c r="D58" s="29"/>
      <c r="E58" s="29"/>
      <c r="F58" s="29"/>
      <c r="G58" s="29"/>
      <c r="H58" s="29"/>
      <c r="I58" s="29"/>
      <c r="J58" s="29"/>
      <c r="K58" s="23"/>
      <c r="L58" s="23"/>
      <c r="M58" s="23"/>
      <c r="N58" s="60"/>
      <c r="O58" s="23"/>
      <c r="P58" s="23"/>
      <c r="Q58" s="23"/>
      <c r="R58" s="23"/>
      <c r="S58" s="23"/>
      <c r="T58" s="23"/>
      <c r="U58" s="23"/>
      <c r="V58" s="23"/>
      <c r="W58" s="23"/>
      <c r="X58" s="23"/>
      <c r="Y58" s="60"/>
      <c r="Z58" s="152"/>
      <c r="AA58" s="152"/>
      <c r="AB58" s="152"/>
      <c r="AC58" s="152"/>
      <c r="AD58" s="152"/>
      <c r="AE58" s="152"/>
      <c r="AF58" s="152"/>
      <c r="AG58" s="152"/>
      <c r="AH58" s="152"/>
      <c r="AI58" s="152"/>
      <c r="AJ58" s="152"/>
    </row>
    <row r="59" spans="1:41" s="113" customFormat="1" ht="12" customHeight="1" x14ac:dyDescent="0.35">
      <c r="A59" s="92" t="s">
        <v>45</v>
      </c>
      <c r="B59" s="92"/>
      <c r="C59" s="92"/>
      <c r="D59" s="29"/>
      <c r="E59" s="29"/>
      <c r="F59" s="29"/>
      <c r="G59" s="29"/>
      <c r="H59" s="29"/>
      <c r="I59" s="29"/>
      <c r="J59" s="29"/>
      <c r="K59" s="23"/>
      <c r="L59" s="23"/>
      <c r="M59" s="23"/>
      <c r="N59" s="60"/>
      <c r="O59" s="23"/>
      <c r="P59" s="23"/>
      <c r="Q59" s="23"/>
      <c r="R59" s="23"/>
      <c r="S59" s="23"/>
      <c r="T59" s="23"/>
      <c r="U59" s="23"/>
      <c r="V59" s="23"/>
      <c r="W59" s="23"/>
      <c r="X59" s="23"/>
      <c r="Y59" s="60"/>
      <c r="Z59" s="152"/>
      <c r="AA59" s="152"/>
      <c r="AB59" s="152"/>
      <c r="AC59" s="152"/>
      <c r="AD59" s="152"/>
      <c r="AE59" s="152"/>
      <c r="AF59" s="152"/>
      <c r="AG59" s="152"/>
      <c r="AH59" s="152"/>
      <c r="AI59" s="152"/>
      <c r="AJ59" s="152"/>
    </row>
    <row r="60" spans="1:41" s="113" customFormat="1" ht="12" customHeight="1" x14ac:dyDescent="0.35">
      <c r="A60" s="75" t="s">
        <v>269</v>
      </c>
      <c r="B60" s="92"/>
      <c r="C60" s="92"/>
      <c r="D60" s="29"/>
      <c r="E60" s="29"/>
      <c r="F60" s="29"/>
      <c r="G60" s="29"/>
      <c r="H60" s="29"/>
      <c r="I60" s="29"/>
      <c r="J60" s="29"/>
      <c r="K60" s="23"/>
      <c r="L60" s="23"/>
      <c r="M60" s="23"/>
      <c r="N60" s="59"/>
      <c r="O60" s="23"/>
      <c r="P60" s="23"/>
      <c r="Q60" s="23"/>
      <c r="R60" s="23"/>
      <c r="S60" s="23"/>
      <c r="T60" s="23"/>
      <c r="U60" s="23"/>
      <c r="V60" s="23"/>
      <c r="W60" s="23"/>
      <c r="X60" s="23"/>
      <c r="Y60" s="60"/>
      <c r="Z60" s="24"/>
      <c r="AA60" s="24"/>
      <c r="AB60" s="24"/>
      <c r="AC60" s="24"/>
      <c r="AD60" s="24"/>
      <c r="AE60" s="24"/>
      <c r="AF60" s="24"/>
      <c r="AG60" s="24"/>
      <c r="AH60" s="24"/>
      <c r="AI60" s="24"/>
      <c r="AJ60" s="24"/>
    </row>
    <row r="61" spans="1:41" ht="12" customHeight="1" x14ac:dyDescent="0.35">
      <c r="A61" s="56" t="s">
        <v>32</v>
      </c>
      <c r="B61" s="56"/>
      <c r="C61" s="56"/>
    </row>
    <row r="62" spans="1:41" s="17" customFormat="1" ht="30" customHeight="1" x14ac:dyDescent="0.35">
      <c r="A62" s="61" t="s">
        <v>270</v>
      </c>
      <c r="B62" s="61"/>
      <c r="C62" s="61"/>
    </row>
    <row r="63" spans="1:41" s="65" customFormat="1" ht="20.25" customHeight="1" x14ac:dyDescent="0.35">
      <c r="A63" s="191" t="s">
        <v>186</v>
      </c>
    </row>
    <row r="64" spans="1:41" s="105" customFormat="1" x14ac:dyDescent="0.35">
      <c r="A64" s="137"/>
      <c r="B64" s="282" t="s">
        <v>145</v>
      </c>
      <c r="C64" s="283"/>
      <c r="D64" s="283"/>
      <c r="E64" s="283"/>
      <c r="F64" s="283"/>
      <c r="G64" s="283"/>
      <c r="H64" s="283"/>
      <c r="I64" s="283"/>
      <c r="J64" s="283"/>
      <c r="K64" s="283"/>
      <c r="L64" s="283"/>
      <c r="M64" s="283"/>
      <c r="N64" s="284"/>
      <c r="O64" s="279" t="s">
        <v>55</v>
      </c>
      <c r="P64" s="280"/>
      <c r="Q64" s="280"/>
      <c r="R64" s="280"/>
      <c r="S64" s="280"/>
      <c r="T64" s="280"/>
      <c r="U64" s="280"/>
      <c r="V64" s="280"/>
      <c r="W64" s="280"/>
      <c r="X64" s="280"/>
      <c r="Y64" s="280"/>
      <c r="Z64" s="280"/>
      <c r="AA64" s="280"/>
      <c r="AB64" s="281"/>
      <c r="AC64" s="281" t="s">
        <v>57</v>
      </c>
      <c r="AD64" s="281"/>
      <c r="AE64" s="281"/>
      <c r="AF64" s="281"/>
      <c r="AG64" s="281"/>
      <c r="AH64" s="281"/>
      <c r="AI64" s="281"/>
      <c r="AJ64" s="281"/>
      <c r="AK64" s="281"/>
      <c r="AL64" s="281"/>
      <c r="AM64" s="280"/>
      <c r="AN64" s="280"/>
      <c r="AO64" s="280"/>
    </row>
    <row r="65" spans="1:41" s="105" customFormat="1" ht="44.15" customHeight="1" x14ac:dyDescent="0.35">
      <c r="A65" s="106" t="s">
        <v>35</v>
      </c>
      <c r="B65" s="107" t="s">
        <v>203</v>
      </c>
      <c r="C65" s="107" t="s">
        <v>204</v>
      </c>
      <c r="D65" s="107" t="s">
        <v>193</v>
      </c>
      <c r="E65" s="107" t="s">
        <v>194</v>
      </c>
      <c r="F65" s="107" t="s">
        <v>195</v>
      </c>
      <c r="G65" s="107" t="s">
        <v>196</v>
      </c>
      <c r="H65" s="107" t="s">
        <v>197</v>
      </c>
      <c r="I65" s="107" t="s">
        <v>198</v>
      </c>
      <c r="J65" s="107" t="s">
        <v>199</v>
      </c>
      <c r="K65" s="107" t="s">
        <v>200</v>
      </c>
      <c r="L65" s="107" t="s">
        <v>201</v>
      </c>
      <c r="M65" s="107" t="s">
        <v>202</v>
      </c>
      <c r="N65" s="107" t="s">
        <v>168</v>
      </c>
      <c r="O65" s="107" t="s">
        <v>219</v>
      </c>
      <c r="P65" s="107" t="s">
        <v>216</v>
      </c>
      <c r="Q65" s="107" t="s">
        <v>215</v>
      </c>
      <c r="R65" s="107" t="s">
        <v>214</v>
      </c>
      <c r="S65" s="107" t="s">
        <v>213</v>
      </c>
      <c r="T65" s="107" t="s">
        <v>212</v>
      </c>
      <c r="U65" s="107" t="s">
        <v>217</v>
      </c>
      <c r="V65" s="107" t="s">
        <v>211</v>
      </c>
      <c r="W65" s="107" t="s">
        <v>210</v>
      </c>
      <c r="X65" s="107" t="s">
        <v>209</v>
      </c>
      <c r="Y65" s="107" t="s">
        <v>208</v>
      </c>
      <c r="Z65" s="107" t="s">
        <v>207</v>
      </c>
      <c r="AA65" s="107" t="s">
        <v>206</v>
      </c>
      <c r="AB65" s="107" t="s">
        <v>205</v>
      </c>
      <c r="AC65" s="107" t="s">
        <v>60</v>
      </c>
      <c r="AD65" s="107" t="s">
        <v>61</v>
      </c>
      <c r="AE65" s="107" t="s">
        <v>62</v>
      </c>
      <c r="AF65" s="107" t="s">
        <v>63</v>
      </c>
      <c r="AG65" s="107" t="s">
        <v>64</v>
      </c>
      <c r="AH65" s="107" t="s">
        <v>65</v>
      </c>
      <c r="AI65" s="107" t="s">
        <v>66</v>
      </c>
      <c r="AJ65" s="107" t="s">
        <v>67</v>
      </c>
      <c r="AK65" s="107" t="s">
        <v>68</v>
      </c>
      <c r="AL65" s="107" t="s">
        <v>69</v>
      </c>
      <c r="AM65" s="107" t="s">
        <v>70</v>
      </c>
      <c r="AN65" s="107" t="s">
        <v>71</v>
      </c>
      <c r="AO65" s="107" t="s">
        <v>72</v>
      </c>
    </row>
    <row r="66" spans="1:41" s="165" customFormat="1" x14ac:dyDescent="0.35">
      <c r="A66" s="74" t="s">
        <v>23</v>
      </c>
      <c r="B66" s="201">
        <v>2361000</v>
      </c>
      <c r="C66" s="201">
        <v>1983767</v>
      </c>
      <c r="D66" s="202">
        <v>2276537</v>
      </c>
      <c r="E66" s="202">
        <v>2311363</v>
      </c>
      <c r="F66" s="202">
        <v>2324626</v>
      </c>
      <c r="G66" s="202">
        <v>2174250</v>
      </c>
      <c r="H66" s="202">
        <v>2253579</v>
      </c>
      <c r="I66" s="202">
        <v>2101739</v>
      </c>
      <c r="J66" s="202">
        <v>2188458</v>
      </c>
      <c r="K66" s="202">
        <v>2368032</v>
      </c>
      <c r="L66" s="202">
        <v>2284308</v>
      </c>
      <c r="M66" s="202">
        <v>2182699</v>
      </c>
      <c r="N66" s="167">
        <f>SUM(B66:M66)/12</f>
        <v>2234196.5</v>
      </c>
      <c r="O66" s="167">
        <v>1972299</v>
      </c>
      <c r="P66" s="167">
        <v>1483596</v>
      </c>
      <c r="Q66" s="167">
        <v>1631142</v>
      </c>
      <c r="R66" s="167">
        <v>1917928</v>
      </c>
      <c r="S66" s="167">
        <v>1982720</v>
      </c>
      <c r="T66" s="167">
        <v>1970168</v>
      </c>
      <c r="U66" s="167">
        <v>2093636</v>
      </c>
      <c r="V66" s="167">
        <v>2209883</v>
      </c>
      <c r="W66" s="167">
        <v>2137870</v>
      </c>
      <c r="X66" s="167">
        <v>2010162</v>
      </c>
      <c r="Y66" s="167">
        <v>2006620</v>
      </c>
      <c r="Z66" s="167">
        <v>1869814</v>
      </c>
      <c r="AA66" s="167">
        <v>2308016</v>
      </c>
      <c r="AB66" s="169">
        <f>SUM(O66:AA66)/13</f>
        <v>1968758</v>
      </c>
      <c r="AC66" s="124">
        <f t="shared" ref="AC66:AL70" si="12">(O66-D66)/D66</f>
        <v>-0.13364070076611978</v>
      </c>
      <c r="AD66" s="124">
        <f t="shared" si="12"/>
        <v>-0.35812938080258272</v>
      </c>
      <c r="AE66" s="124">
        <f t="shared" si="12"/>
        <v>-0.29832067610015545</v>
      </c>
      <c r="AF66" s="124">
        <f t="shared" si="12"/>
        <v>-0.11788984707370358</v>
      </c>
      <c r="AG66" s="124">
        <f t="shared" si="12"/>
        <v>-0.12019059460529229</v>
      </c>
      <c r="AH66" s="124">
        <f t="shared" si="12"/>
        <v>-6.2601017538333734E-2</v>
      </c>
      <c r="AI66" s="124">
        <f t="shared" si="12"/>
        <v>-4.3328224713474056E-2</v>
      </c>
      <c r="AJ66" s="124">
        <f t="shared" si="12"/>
        <v>-6.6784992770367965E-2</v>
      </c>
      <c r="AK66" s="170">
        <f t="shared" si="12"/>
        <v>-6.4106066257264782E-2</v>
      </c>
      <c r="AL66" s="170">
        <f t="shared" si="12"/>
        <v>-7.9047546180210829E-2</v>
      </c>
      <c r="AM66" s="170">
        <f>(Y66-B66)/B66</f>
        <v>-0.15009741634900467</v>
      </c>
      <c r="AN66" s="170">
        <f>(Z66-C66)/C66</f>
        <v>-5.7442733950106038E-2</v>
      </c>
      <c r="AO66" s="170">
        <f>(AA66-D66)/D66</f>
        <v>1.3827581102349754E-2</v>
      </c>
    </row>
    <row r="67" spans="1:41" s="165" customFormat="1" x14ac:dyDescent="0.35">
      <c r="A67" s="74" t="s">
        <v>24</v>
      </c>
      <c r="B67" s="197">
        <v>1.780601440067768E-3</v>
      </c>
      <c r="C67" s="197">
        <v>1.9261334622463222E-3</v>
      </c>
      <c r="D67" s="203">
        <v>1.9345172074954197E-3</v>
      </c>
      <c r="E67" s="203">
        <v>1.8871981597005749E-3</v>
      </c>
      <c r="F67" s="203">
        <v>1.9775224057547321E-3</v>
      </c>
      <c r="G67" s="203">
        <v>1.9225020121881107E-3</v>
      </c>
      <c r="H67" s="203">
        <v>2.0079171841768137E-3</v>
      </c>
      <c r="I67" s="203">
        <v>2.0083369057718394E-3</v>
      </c>
      <c r="J67" s="203">
        <v>1.8794054992145154E-3</v>
      </c>
      <c r="K67" s="203">
        <v>1.9387406926933419E-3</v>
      </c>
      <c r="L67" s="203">
        <v>1.8399445258695413E-3</v>
      </c>
      <c r="M67" s="203">
        <v>1.8871131566927002E-3</v>
      </c>
      <c r="N67" s="198">
        <f>((B66*B67)+(C66*C67)+(D66*D67)+(E66*E67)+(F66*F67)+(G66*G67)+(H66*H67)+(I66*I67)+(J66*J67)+(K66*K67)+(L66*L67)+(M66*M67))/SUM(B66:M66)</f>
        <v>1.9149315350432843E-3</v>
      </c>
      <c r="O67" s="124">
        <v>0.20179749622141471</v>
      </c>
      <c r="P67" s="124">
        <v>0.51807163136055912</v>
      </c>
      <c r="Q67" s="124">
        <v>0.46913021674385186</v>
      </c>
      <c r="R67" s="124">
        <v>0.43593138011437343</v>
      </c>
      <c r="S67" s="124">
        <v>0.38845727081988379</v>
      </c>
      <c r="T67" s="124">
        <v>0.3526379476268014</v>
      </c>
      <c r="U67" s="124">
        <v>0.36670796642778403</v>
      </c>
      <c r="V67" s="124">
        <v>0.35633605942034036</v>
      </c>
      <c r="W67" s="124">
        <v>0.36247526743908659</v>
      </c>
      <c r="X67" s="124">
        <v>0.38750558412705044</v>
      </c>
      <c r="Y67" s="124">
        <v>0.43043426259082435</v>
      </c>
      <c r="Z67" s="124">
        <v>0.41871063111090195</v>
      </c>
      <c r="AA67" s="124">
        <v>0.40702230833755054</v>
      </c>
      <c r="AB67" s="124">
        <f>((O66*O67)+(P66*P67)+(Q66*Q67)+(R66*R67)+(S66*S67)+(T66*T67)+(U66*U67)+(V66*V67)+(W66*W67)+(X66*X67)+(Y66*Y67)+(Z66*Z67)+(AA66*AA67))/SUM(O66:AA66)</f>
        <v>0.38790586208704636</v>
      </c>
      <c r="AC67" s="172" t="s">
        <v>46</v>
      </c>
      <c r="AD67" s="172" t="s">
        <v>46</v>
      </c>
      <c r="AE67" s="172" t="s">
        <v>46</v>
      </c>
      <c r="AF67" s="172" t="s">
        <v>46</v>
      </c>
      <c r="AG67" s="172" t="s">
        <v>46</v>
      </c>
      <c r="AH67" s="172" t="s">
        <v>46</v>
      </c>
      <c r="AI67" s="172" t="s">
        <v>46</v>
      </c>
      <c r="AJ67" s="172" t="s">
        <v>46</v>
      </c>
      <c r="AK67" s="169" t="s">
        <v>46</v>
      </c>
      <c r="AL67" s="169" t="s">
        <v>46</v>
      </c>
      <c r="AM67" s="169" t="s">
        <v>46</v>
      </c>
      <c r="AN67" s="169" t="s">
        <v>46</v>
      </c>
      <c r="AO67" s="169" t="s">
        <v>46</v>
      </c>
    </row>
    <row r="68" spans="1:41" s="165" customFormat="1" x14ac:dyDescent="0.35">
      <c r="A68" s="74" t="s">
        <v>25</v>
      </c>
      <c r="B68" s="201">
        <v>146185</v>
      </c>
      <c r="C68" s="201">
        <v>124850</v>
      </c>
      <c r="D68" s="202">
        <v>139787</v>
      </c>
      <c r="E68" s="202">
        <v>143640</v>
      </c>
      <c r="F68" s="202">
        <v>147444</v>
      </c>
      <c r="G68" s="202">
        <v>132987</v>
      </c>
      <c r="H68" s="202">
        <v>141247</v>
      </c>
      <c r="I68" s="202">
        <v>128147</v>
      </c>
      <c r="J68" s="202">
        <v>137778</v>
      </c>
      <c r="K68" s="202">
        <v>151693</v>
      </c>
      <c r="L68" s="202">
        <v>142128</v>
      </c>
      <c r="M68" s="202">
        <v>124132</v>
      </c>
      <c r="N68" s="167">
        <f>SUM(B68:M68)/12</f>
        <v>138334.83333333334</v>
      </c>
      <c r="O68" s="167">
        <v>134187</v>
      </c>
      <c r="P68" s="167">
        <v>118614</v>
      </c>
      <c r="Q68" s="167">
        <v>122210</v>
      </c>
      <c r="R68" s="167">
        <v>138652</v>
      </c>
      <c r="S68" s="167">
        <v>137955</v>
      </c>
      <c r="T68" s="167">
        <v>133187</v>
      </c>
      <c r="U68" s="167">
        <v>148852</v>
      </c>
      <c r="V68" s="167">
        <v>152307</v>
      </c>
      <c r="W68" s="167">
        <v>152824</v>
      </c>
      <c r="X68" s="167">
        <v>143953</v>
      </c>
      <c r="Y68" s="167">
        <v>157549</v>
      </c>
      <c r="Z68" s="167">
        <v>147202</v>
      </c>
      <c r="AA68" s="167">
        <v>173494</v>
      </c>
      <c r="AB68" s="169">
        <f>SUM(O68:AA68)/13</f>
        <v>143152.76923076922</v>
      </c>
      <c r="AC68" s="124">
        <f>(O68-D68)/D68</f>
        <v>-4.0060949873736471E-2</v>
      </c>
      <c r="AD68" s="124">
        <f t="shared" si="12"/>
        <v>-0.17422723475355054</v>
      </c>
      <c r="AE68" s="124">
        <f t="shared" si="12"/>
        <v>-0.17114294240525216</v>
      </c>
      <c r="AF68" s="124">
        <f t="shared" si="12"/>
        <v>4.2598148691225461E-2</v>
      </c>
      <c r="AG68" s="124">
        <f t="shared" si="12"/>
        <v>-2.3306689699604241E-2</v>
      </c>
      <c r="AH68" s="124">
        <f t="shared" si="12"/>
        <v>3.9329832145894951E-2</v>
      </c>
      <c r="AI68" s="124">
        <f t="shared" si="12"/>
        <v>8.0375676813424488E-2</v>
      </c>
      <c r="AJ68" s="198">
        <f t="shared" si="12"/>
        <v>4.0476488697566799E-3</v>
      </c>
      <c r="AK68" s="124">
        <f t="shared" si="12"/>
        <v>7.5256107171000786E-2</v>
      </c>
      <c r="AL68" s="124">
        <f t="shared" si="12"/>
        <v>0.1596767956691264</v>
      </c>
      <c r="AM68" s="124">
        <f>(Y68-B68)/B68</f>
        <v>7.7737113930977875E-2</v>
      </c>
      <c r="AN68" s="124">
        <f>(Z68-C68)/C68</f>
        <v>0.17903083700440528</v>
      </c>
      <c r="AO68" s="124">
        <f>(AA68-D68)/D68</f>
        <v>0.24113114953464915</v>
      </c>
    </row>
    <row r="69" spans="1:41" s="165" customFormat="1" x14ac:dyDescent="0.35">
      <c r="A69" s="74" t="s">
        <v>26</v>
      </c>
      <c r="B69" s="204">
        <v>0</v>
      </c>
      <c r="C69" s="204">
        <v>0</v>
      </c>
      <c r="D69" s="205">
        <v>0</v>
      </c>
      <c r="E69" s="205">
        <v>0</v>
      </c>
      <c r="F69" s="205">
        <v>0</v>
      </c>
      <c r="G69" s="205">
        <v>0</v>
      </c>
      <c r="H69" s="205">
        <v>0</v>
      </c>
      <c r="I69" s="205">
        <v>0</v>
      </c>
      <c r="J69" s="205">
        <v>0</v>
      </c>
      <c r="K69" s="205">
        <v>0</v>
      </c>
      <c r="L69" s="205">
        <v>0</v>
      </c>
      <c r="M69" s="205">
        <v>0</v>
      </c>
      <c r="N69" s="198">
        <f>((B68*B69)+(C68*C69)+(D68*D69)+(E68*E69)+(F68*F69)+(G68*G69)+(H68*H69)+(I68*I69)+(J68*J69)+(K68*K69)+(L68*L69)+(M68*M69))/SUM(B68:M68)</f>
        <v>0</v>
      </c>
      <c r="O69" s="124">
        <v>0.24954727358089829</v>
      </c>
      <c r="P69" s="124">
        <v>0.64528639115112885</v>
      </c>
      <c r="Q69" s="124">
        <v>0.61489239833074216</v>
      </c>
      <c r="R69" s="124">
        <v>0.56975016588292993</v>
      </c>
      <c r="S69" s="124">
        <v>0.51824870428763004</v>
      </c>
      <c r="T69" s="124">
        <v>0.48532514434591967</v>
      </c>
      <c r="U69" s="124">
        <v>0.48239862413672641</v>
      </c>
      <c r="V69" s="124">
        <v>0.49379214349964218</v>
      </c>
      <c r="W69" s="124">
        <v>0.50624247500392605</v>
      </c>
      <c r="X69" s="124">
        <v>0.52888095420032932</v>
      </c>
      <c r="Y69" s="124">
        <v>0.57781388647341458</v>
      </c>
      <c r="Z69" s="124">
        <v>0.56585508349071345</v>
      </c>
      <c r="AA69" s="124">
        <v>0.53724048093882204</v>
      </c>
      <c r="AB69" s="124">
        <f>((O68*O69)+(P68*P69)+(Q68*Q69)+(R68*R69)+(S68*S69)+(T68*T69)+(U68*U69)+(V68*V69)+(W68*W69)+(X68*X69)+(Y68*Y69)+(Z68*Z69)+(AA68*AA69))/SUM(O68:AA68)</f>
        <v>0.5203445915229884</v>
      </c>
      <c r="AC69" s="172" t="s">
        <v>46</v>
      </c>
      <c r="AD69" s="172" t="s">
        <v>46</v>
      </c>
      <c r="AE69" s="172" t="s">
        <v>46</v>
      </c>
      <c r="AF69" s="172" t="s">
        <v>46</v>
      </c>
      <c r="AG69" s="172" t="s">
        <v>46</v>
      </c>
      <c r="AH69" s="172" t="s">
        <v>46</v>
      </c>
      <c r="AI69" s="172" t="s">
        <v>46</v>
      </c>
      <c r="AJ69" s="172" t="s">
        <v>46</v>
      </c>
      <c r="AK69" s="169" t="s">
        <v>46</v>
      </c>
      <c r="AL69" s="169" t="s">
        <v>46</v>
      </c>
      <c r="AM69" s="169" t="s">
        <v>46</v>
      </c>
      <c r="AN69" s="169" t="s">
        <v>46</v>
      </c>
      <c r="AO69" s="169" t="s">
        <v>46</v>
      </c>
    </row>
    <row r="70" spans="1:41" s="165" customFormat="1" x14ac:dyDescent="0.35">
      <c r="A70" s="181" t="s">
        <v>28</v>
      </c>
      <c r="B70" s="232">
        <v>719586</v>
      </c>
      <c r="C70" s="232">
        <v>600877</v>
      </c>
      <c r="D70" s="232">
        <v>666647</v>
      </c>
      <c r="E70" s="232">
        <v>672228</v>
      </c>
      <c r="F70" s="232">
        <v>684748</v>
      </c>
      <c r="G70" s="232">
        <v>644789</v>
      </c>
      <c r="H70" s="232">
        <v>693560</v>
      </c>
      <c r="I70" s="232">
        <v>654443</v>
      </c>
      <c r="J70" s="232">
        <v>656599</v>
      </c>
      <c r="K70" s="232">
        <v>1030464</v>
      </c>
      <c r="L70" s="232">
        <v>1145679</v>
      </c>
      <c r="M70" s="234">
        <v>741201</v>
      </c>
      <c r="N70" s="229">
        <f>SUM(B70:M70)/12</f>
        <v>742568.41666666663</v>
      </c>
      <c r="O70" s="229">
        <v>521029</v>
      </c>
      <c r="P70" s="229">
        <v>343132</v>
      </c>
      <c r="Q70" s="229">
        <v>401233</v>
      </c>
      <c r="R70" s="229">
        <v>483468</v>
      </c>
      <c r="S70" s="229">
        <v>520367</v>
      </c>
      <c r="T70" s="229">
        <v>529648</v>
      </c>
      <c r="U70" s="229">
        <v>560020</v>
      </c>
      <c r="V70" s="229">
        <v>1062255</v>
      </c>
      <c r="W70" s="229">
        <v>1060315</v>
      </c>
      <c r="X70" s="229">
        <v>623283</v>
      </c>
      <c r="Y70" s="229">
        <v>536922</v>
      </c>
      <c r="Z70" s="229">
        <v>506979</v>
      </c>
      <c r="AA70" s="229">
        <v>602612</v>
      </c>
      <c r="AB70" s="230">
        <f>SUM(O70:AA70)/13</f>
        <v>596251</v>
      </c>
      <c r="AC70" s="175">
        <f>(O70-D70)/D70</f>
        <v>-0.21843344378659171</v>
      </c>
      <c r="AD70" s="175">
        <f t="shared" si="12"/>
        <v>-0.48956008973146015</v>
      </c>
      <c r="AE70" s="175">
        <f t="shared" si="12"/>
        <v>-0.41404283035510875</v>
      </c>
      <c r="AF70" s="175">
        <f t="shared" si="12"/>
        <v>-0.250191923249311</v>
      </c>
      <c r="AG70" s="175">
        <f t="shared" si="12"/>
        <v>-0.24971595824442008</v>
      </c>
      <c r="AH70" s="175">
        <f t="shared" si="12"/>
        <v>-0.19068887588376682</v>
      </c>
      <c r="AI70" s="175">
        <f t="shared" si="12"/>
        <v>-0.14708977625613198</v>
      </c>
      <c r="AJ70" s="175">
        <f t="shared" si="12"/>
        <v>3.0851150549655301E-2</v>
      </c>
      <c r="AK70" s="175">
        <f t="shared" si="12"/>
        <v>-7.4509526664973347E-2</v>
      </c>
      <c r="AL70" s="175">
        <f t="shared" si="12"/>
        <v>-0.159090449149421</v>
      </c>
      <c r="AM70" s="175">
        <f>(Y70-B70)/B70</f>
        <v>-0.25384596142782101</v>
      </c>
      <c r="AN70" s="175">
        <f>(Z70-C70)/C70</f>
        <v>-0.15626825456790658</v>
      </c>
      <c r="AO70" s="189">
        <f>(AA70-D70)/D70</f>
        <v>-9.6055333632342157E-2</v>
      </c>
    </row>
    <row r="71" spans="1:41" s="66" customFormat="1" x14ac:dyDescent="0.35">
      <c r="A71" s="56" t="s">
        <v>29</v>
      </c>
      <c r="B71" s="2"/>
      <c r="C71" s="2"/>
      <c r="D71" s="2"/>
      <c r="E71" s="2"/>
      <c r="F71" s="2"/>
      <c r="G71" s="2"/>
      <c r="H71" s="2"/>
      <c r="I71" s="2"/>
      <c r="J71" s="2"/>
    </row>
    <row r="72" spans="1:41" s="66" customFormat="1" ht="12" customHeight="1" x14ac:dyDescent="0.35">
      <c r="A72" s="75" t="s">
        <v>125</v>
      </c>
      <c r="B72" s="2"/>
      <c r="C72" s="2"/>
      <c r="D72" s="2"/>
      <c r="E72" s="2"/>
      <c r="F72" s="2"/>
      <c r="G72" s="2"/>
      <c r="H72" s="2"/>
      <c r="I72" s="2"/>
      <c r="J72" s="2"/>
      <c r="K72" s="67"/>
      <c r="L72" s="67"/>
      <c r="M72" s="67"/>
      <c r="N72" s="68"/>
      <c r="O72" s="67"/>
      <c r="P72" s="67"/>
      <c r="Q72" s="67"/>
      <c r="R72" s="67"/>
      <c r="S72" s="67"/>
      <c r="T72" s="67"/>
      <c r="U72" s="67"/>
      <c r="V72" s="67"/>
      <c r="W72" s="67"/>
      <c r="X72" s="67"/>
      <c r="Y72" s="67"/>
      <c r="Z72" s="67"/>
      <c r="AA72" s="67"/>
      <c r="AB72" s="67"/>
      <c r="AC72" s="67"/>
      <c r="AD72" s="67"/>
      <c r="AE72" s="68"/>
      <c r="AF72" s="69"/>
      <c r="AG72" s="69"/>
      <c r="AH72" s="69"/>
      <c r="AI72" s="69"/>
      <c r="AJ72" s="69"/>
      <c r="AK72" s="69"/>
      <c r="AL72" s="69"/>
      <c r="AM72" s="69"/>
      <c r="AN72" s="69"/>
      <c r="AO72" s="69"/>
    </row>
    <row r="73" spans="1:41" s="66" customFormat="1" ht="12" customHeight="1" x14ac:dyDescent="0.35">
      <c r="A73" s="75" t="s">
        <v>30</v>
      </c>
      <c r="B73" s="2"/>
      <c r="C73" s="2"/>
      <c r="D73" s="2"/>
      <c r="E73" s="2"/>
      <c r="F73" s="2"/>
      <c r="G73" s="2"/>
      <c r="H73" s="2"/>
      <c r="I73" s="2"/>
      <c r="J73" s="2"/>
      <c r="K73" s="67"/>
      <c r="L73" s="67"/>
      <c r="M73" s="67"/>
      <c r="N73" s="68"/>
      <c r="O73" s="67"/>
      <c r="P73" s="67"/>
      <c r="Q73" s="67"/>
      <c r="R73" s="67"/>
      <c r="S73" s="67"/>
      <c r="T73" s="67"/>
      <c r="U73" s="67"/>
      <c r="V73" s="67"/>
      <c r="W73" s="67"/>
      <c r="X73" s="67"/>
      <c r="Y73" s="67"/>
      <c r="Z73" s="67"/>
      <c r="AA73" s="67"/>
      <c r="AB73" s="67"/>
      <c r="AC73" s="67"/>
      <c r="AD73" s="67"/>
      <c r="AE73" s="68"/>
      <c r="AF73" s="69"/>
      <c r="AG73" s="69"/>
      <c r="AH73" s="69"/>
      <c r="AI73" s="69"/>
      <c r="AJ73" s="69"/>
      <c r="AK73" s="69"/>
      <c r="AL73" s="69"/>
      <c r="AM73" s="69"/>
      <c r="AN73" s="69"/>
      <c r="AO73" s="69"/>
    </row>
    <row r="74" spans="1:41" s="66" customFormat="1" ht="12" customHeight="1" x14ac:dyDescent="0.35">
      <c r="A74" s="75" t="s">
        <v>43</v>
      </c>
      <c r="B74" s="26"/>
      <c r="C74" s="26"/>
      <c r="D74" s="26"/>
      <c r="E74" s="26"/>
      <c r="F74" s="26"/>
      <c r="G74" s="26"/>
      <c r="H74" s="26"/>
      <c r="I74" s="26"/>
      <c r="J74" s="26"/>
      <c r="K74" s="67"/>
      <c r="L74" s="67"/>
      <c r="M74" s="67"/>
      <c r="N74" s="68"/>
      <c r="O74" s="67"/>
      <c r="P74" s="67"/>
      <c r="Q74" s="67"/>
      <c r="R74" s="67"/>
      <c r="S74" s="67"/>
      <c r="T74" s="67"/>
      <c r="U74" s="67"/>
      <c r="V74" s="67"/>
      <c r="W74" s="67"/>
      <c r="X74" s="67"/>
      <c r="Y74" s="67"/>
      <c r="Z74" s="67"/>
      <c r="AA74" s="67"/>
      <c r="AB74" s="67"/>
      <c r="AC74" s="67"/>
      <c r="AD74" s="67"/>
      <c r="AE74" s="68"/>
      <c r="AF74" s="69"/>
      <c r="AG74" s="69"/>
      <c r="AH74" s="69"/>
      <c r="AI74" s="69"/>
      <c r="AJ74" s="69"/>
      <c r="AK74" s="69"/>
      <c r="AL74" s="69"/>
      <c r="AM74" s="69"/>
      <c r="AN74" s="69"/>
      <c r="AO74" s="69"/>
    </row>
    <row r="75" spans="1:41" ht="12" customHeight="1" x14ac:dyDescent="0.35">
      <c r="A75" s="241" t="s">
        <v>49</v>
      </c>
      <c r="B75" s="241"/>
      <c r="C75" s="241"/>
      <c r="D75" s="241"/>
      <c r="E75" s="241"/>
      <c r="F75" s="241"/>
      <c r="G75" s="241"/>
      <c r="H75" s="241"/>
      <c r="I75" s="241"/>
      <c r="J75" s="241"/>
      <c r="K75" s="33"/>
      <c r="L75" s="33"/>
      <c r="M75" s="33"/>
      <c r="N75" s="57"/>
      <c r="O75" s="33"/>
      <c r="P75" s="33"/>
      <c r="Q75" s="33"/>
      <c r="R75" s="33"/>
      <c r="S75" s="33"/>
      <c r="T75" s="33"/>
      <c r="U75" s="33"/>
      <c r="V75" s="33"/>
      <c r="W75" s="33"/>
      <c r="X75" s="33"/>
      <c r="Y75" s="58"/>
      <c r="Z75" s="34"/>
      <c r="AA75" s="34"/>
      <c r="AB75" s="34"/>
      <c r="AC75" s="34"/>
      <c r="AD75" s="34"/>
      <c r="AE75" s="34"/>
      <c r="AF75" s="34"/>
      <c r="AG75" s="34"/>
      <c r="AH75" s="34"/>
      <c r="AI75" s="34"/>
      <c r="AJ75" s="34"/>
    </row>
    <row r="76" spans="1:41" s="113" customFormat="1" ht="12" customHeight="1" x14ac:dyDescent="0.35">
      <c r="A76" s="92" t="s">
        <v>59</v>
      </c>
      <c r="B76" s="92"/>
      <c r="C76" s="92"/>
      <c r="D76" s="29"/>
      <c r="E76" s="29"/>
      <c r="F76" s="29"/>
      <c r="G76" s="29"/>
      <c r="H76" s="29"/>
      <c r="I76" s="29"/>
      <c r="J76" s="29"/>
      <c r="K76" s="199"/>
      <c r="L76" s="199"/>
      <c r="M76" s="199"/>
      <c r="N76" s="59"/>
      <c r="O76" s="199"/>
      <c r="P76" s="199"/>
      <c r="Q76" s="199"/>
      <c r="R76" s="199"/>
      <c r="S76" s="199"/>
      <c r="T76" s="199"/>
      <c r="U76" s="199"/>
      <c r="V76" s="199"/>
      <c r="W76" s="199"/>
      <c r="X76" s="199"/>
      <c r="Y76" s="199"/>
      <c r="Z76" s="199"/>
      <c r="AA76" s="199"/>
      <c r="AB76" s="199"/>
      <c r="AC76" s="199"/>
      <c r="AD76" s="199"/>
      <c r="AE76" s="60"/>
      <c r="AF76" s="200"/>
      <c r="AG76" s="200"/>
      <c r="AH76" s="200"/>
      <c r="AI76" s="200"/>
      <c r="AJ76" s="200"/>
      <c r="AK76" s="200"/>
      <c r="AL76" s="200"/>
      <c r="AM76" s="200"/>
      <c r="AN76" s="200"/>
      <c r="AO76" s="200"/>
    </row>
    <row r="77" spans="1:41" s="113" customFormat="1" ht="12" customHeight="1" x14ac:dyDescent="0.35">
      <c r="A77" s="278" t="s">
        <v>268</v>
      </c>
      <c r="B77" s="92"/>
      <c r="C77" s="92"/>
      <c r="D77" s="29"/>
      <c r="E77" s="29"/>
      <c r="F77" s="29"/>
      <c r="G77" s="29"/>
      <c r="H77" s="29"/>
      <c r="I77" s="29"/>
      <c r="J77" s="29"/>
      <c r="K77" s="23"/>
      <c r="L77" s="23"/>
      <c r="M77" s="23"/>
      <c r="N77" s="60"/>
      <c r="O77" s="23"/>
      <c r="P77" s="23"/>
      <c r="Q77" s="23"/>
      <c r="R77" s="23"/>
      <c r="S77" s="23"/>
      <c r="T77" s="23"/>
      <c r="U77" s="23"/>
      <c r="V77" s="23"/>
      <c r="W77" s="23"/>
      <c r="X77" s="23"/>
      <c r="Y77" s="60"/>
      <c r="Z77" s="152"/>
      <c r="AA77" s="152"/>
      <c r="AB77" s="152"/>
      <c r="AC77" s="152"/>
      <c r="AD77" s="152"/>
      <c r="AE77" s="152"/>
      <c r="AF77" s="152"/>
      <c r="AG77" s="152"/>
      <c r="AH77" s="152"/>
      <c r="AI77" s="152"/>
      <c r="AJ77" s="152"/>
    </row>
    <row r="78" spans="1:41" s="113" customFormat="1" ht="12" customHeight="1" x14ac:dyDescent="0.35">
      <c r="A78" s="92" t="s">
        <v>45</v>
      </c>
      <c r="B78" s="92"/>
      <c r="C78" s="92"/>
      <c r="D78" s="29"/>
      <c r="E78" s="29"/>
      <c r="F78" s="29"/>
      <c r="G78" s="29"/>
      <c r="H78" s="29"/>
      <c r="I78" s="29"/>
      <c r="J78" s="29"/>
      <c r="K78" s="23"/>
      <c r="L78" s="23"/>
      <c r="M78" s="23"/>
      <c r="N78" s="60"/>
      <c r="O78" s="23"/>
      <c r="P78" s="23"/>
      <c r="Q78" s="23"/>
      <c r="R78" s="23"/>
      <c r="S78" s="23"/>
      <c r="T78" s="23"/>
      <c r="U78" s="23"/>
      <c r="V78" s="23"/>
      <c r="W78" s="23"/>
      <c r="X78" s="23"/>
      <c r="Y78" s="23"/>
      <c r="Z78" s="23"/>
      <c r="AA78" s="23"/>
      <c r="AB78" s="23"/>
      <c r="AC78" s="23"/>
      <c r="AD78" s="23"/>
      <c r="AE78" s="60"/>
      <c r="AF78" s="152"/>
      <c r="AG78" s="152"/>
      <c r="AH78" s="152"/>
      <c r="AI78" s="152"/>
      <c r="AJ78" s="152"/>
      <c r="AK78" s="152"/>
      <c r="AL78" s="152"/>
      <c r="AM78" s="152"/>
      <c r="AN78" s="152"/>
      <c r="AO78" s="152"/>
    </row>
    <row r="79" spans="1:41" s="113" customFormat="1" ht="12" customHeight="1" x14ac:dyDescent="0.35">
      <c r="A79" s="75" t="s">
        <v>269</v>
      </c>
      <c r="B79" s="92"/>
      <c r="C79" s="92"/>
      <c r="D79" s="29"/>
      <c r="E79" s="29"/>
      <c r="F79" s="29"/>
      <c r="G79" s="29"/>
      <c r="H79" s="29"/>
      <c r="I79" s="29"/>
      <c r="J79" s="29"/>
      <c r="K79" s="23"/>
      <c r="L79" s="23"/>
      <c r="M79" s="23"/>
      <c r="N79" s="59"/>
      <c r="O79" s="23"/>
      <c r="P79" s="23"/>
      <c r="Q79" s="23"/>
      <c r="R79" s="23"/>
      <c r="S79" s="23"/>
      <c r="T79" s="23"/>
      <c r="U79" s="23"/>
      <c r="V79" s="23"/>
      <c r="W79" s="23"/>
      <c r="X79" s="23"/>
      <c r="Y79" s="23"/>
      <c r="Z79" s="23"/>
      <c r="AA79" s="23"/>
      <c r="AB79" s="23"/>
      <c r="AC79" s="23"/>
      <c r="AD79" s="23"/>
      <c r="AE79" s="60"/>
      <c r="AF79" s="24"/>
      <c r="AG79" s="24"/>
      <c r="AH79" s="24"/>
      <c r="AI79" s="24"/>
      <c r="AJ79" s="24"/>
      <c r="AK79" s="24"/>
      <c r="AL79" s="24"/>
      <c r="AM79" s="24"/>
      <c r="AN79" s="24"/>
      <c r="AO79" s="24"/>
    </row>
    <row r="80" spans="1:41" s="66" customFormat="1" ht="12" customHeight="1" x14ac:dyDescent="0.35">
      <c r="A80" s="56" t="s">
        <v>32</v>
      </c>
      <c r="B80" s="56"/>
      <c r="C80" s="56"/>
      <c r="D80" s="5"/>
      <c r="E80" s="5"/>
      <c r="F80" s="5"/>
      <c r="G80" s="5"/>
      <c r="H80" s="5"/>
      <c r="I80" s="5"/>
      <c r="J80" s="5"/>
      <c r="K80" s="67"/>
      <c r="L80" s="67"/>
      <c r="M80" s="67"/>
      <c r="N80" s="71"/>
      <c r="O80" s="67"/>
      <c r="P80" s="67"/>
      <c r="Q80" s="67"/>
      <c r="R80" s="67"/>
      <c r="S80" s="67"/>
      <c r="T80" s="67"/>
      <c r="U80" s="67"/>
      <c r="V80" s="67"/>
      <c r="W80" s="67"/>
      <c r="X80" s="67"/>
      <c r="Y80" s="67"/>
      <c r="Z80" s="67"/>
      <c r="AA80" s="67"/>
      <c r="AB80" s="67"/>
      <c r="AC80" s="67"/>
      <c r="AD80" s="67"/>
      <c r="AE80" s="68"/>
      <c r="AF80" s="73"/>
      <c r="AG80" s="73"/>
      <c r="AH80" s="73"/>
      <c r="AI80" s="73"/>
      <c r="AJ80" s="73"/>
      <c r="AK80" s="73"/>
      <c r="AL80" s="73"/>
      <c r="AM80" s="73"/>
      <c r="AN80" s="73"/>
      <c r="AO80" s="73"/>
    </row>
    <row r="81" spans="1:41" s="66" customFormat="1" ht="30" customHeight="1" x14ac:dyDescent="0.35">
      <c r="A81" s="61" t="s">
        <v>270</v>
      </c>
      <c r="B81" s="61"/>
      <c r="C81" s="61"/>
      <c r="D81" s="17"/>
      <c r="E81" s="17"/>
      <c r="F81" s="17"/>
      <c r="G81" s="17"/>
      <c r="H81" s="17"/>
      <c r="I81" s="17"/>
      <c r="J81" s="17"/>
      <c r="K81" s="67"/>
      <c r="L81" s="67"/>
      <c r="M81" s="67"/>
      <c r="N81" s="71"/>
      <c r="O81" s="67"/>
      <c r="P81" s="67"/>
      <c r="Q81" s="67"/>
      <c r="R81" s="67"/>
      <c r="S81" s="67"/>
      <c r="T81" s="67"/>
      <c r="U81" s="67"/>
      <c r="V81" s="67"/>
      <c r="W81" s="67"/>
      <c r="X81" s="67"/>
      <c r="Y81" s="67"/>
      <c r="Z81" s="67"/>
      <c r="AA81" s="67"/>
      <c r="AB81" s="67"/>
      <c r="AC81" s="67"/>
      <c r="AD81" s="67"/>
      <c r="AE81" s="68"/>
      <c r="AF81" s="73"/>
      <c r="AG81" s="73"/>
      <c r="AH81" s="73"/>
      <c r="AI81" s="73"/>
      <c r="AJ81" s="73"/>
      <c r="AK81" s="73"/>
      <c r="AL81" s="73"/>
      <c r="AM81" s="73"/>
      <c r="AN81" s="73"/>
      <c r="AO81" s="73"/>
    </row>
    <row r="82" spans="1:41" s="65" customFormat="1" ht="20.25" customHeight="1" x14ac:dyDescent="0.35">
      <c r="A82" s="191" t="s">
        <v>187</v>
      </c>
    </row>
    <row r="83" spans="1:41" s="105" customFormat="1" x14ac:dyDescent="0.35">
      <c r="A83" s="137"/>
      <c r="B83" s="282" t="s">
        <v>145</v>
      </c>
      <c r="C83" s="283"/>
      <c r="D83" s="283"/>
      <c r="E83" s="283"/>
      <c r="F83" s="283"/>
      <c r="G83" s="283"/>
      <c r="H83" s="283"/>
      <c r="I83" s="283"/>
      <c r="J83" s="283"/>
      <c r="K83" s="283"/>
      <c r="L83" s="283"/>
      <c r="M83" s="283"/>
      <c r="N83" s="284"/>
      <c r="O83" s="279" t="s">
        <v>55</v>
      </c>
      <c r="P83" s="280"/>
      <c r="Q83" s="280"/>
      <c r="R83" s="280"/>
      <c r="S83" s="280"/>
      <c r="T83" s="280"/>
      <c r="U83" s="280"/>
      <c r="V83" s="280"/>
      <c r="W83" s="280"/>
      <c r="X83" s="280"/>
      <c r="Y83" s="280"/>
      <c r="Z83" s="280"/>
      <c r="AA83" s="280"/>
      <c r="AB83" s="281"/>
      <c r="AC83" s="281" t="s">
        <v>57</v>
      </c>
      <c r="AD83" s="281"/>
      <c r="AE83" s="281"/>
      <c r="AF83" s="281"/>
      <c r="AG83" s="281"/>
      <c r="AH83" s="281"/>
      <c r="AI83" s="281"/>
      <c r="AJ83" s="281"/>
      <c r="AK83" s="281"/>
      <c r="AL83" s="281"/>
      <c r="AM83" s="280"/>
      <c r="AN83" s="280"/>
      <c r="AO83" s="280"/>
    </row>
    <row r="84" spans="1:41" s="105" customFormat="1" ht="44.15" customHeight="1" x14ac:dyDescent="0.35">
      <c r="A84" s="106" t="s">
        <v>35</v>
      </c>
      <c r="B84" s="107" t="s">
        <v>203</v>
      </c>
      <c r="C84" s="107" t="s">
        <v>204</v>
      </c>
      <c r="D84" s="107" t="s">
        <v>193</v>
      </c>
      <c r="E84" s="107" t="s">
        <v>194</v>
      </c>
      <c r="F84" s="107" t="s">
        <v>195</v>
      </c>
      <c r="G84" s="107" t="s">
        <v>196</v>
      </c>
      <c r="H84" s="107" t="s">
        <v>197</v>
      </c>
      <c r="I84" s="107" t="s">
        <v>198</v>
      </c>
      <c r="J84" s="107" t="s">
        <v>199</v>
      </c>
      <c r="K84" s="107" t="s">
        <v>200</v>
      </c>
      <c r="L84" s="107" t="s">
        <v>201</v>
      </c>
      <c r="M84" s="107" t="s">
        <v>202</v>
      </c>
      <c r="N84" s="107" t="s">
        <v>168</v>
      </c>
      <c r="O84" s="107" t="s">
        <v>219</v>
      </c>
      <c r="P84" s="107" t="s">
        <v>216</v>
      </c>
      <c r="Q84" s="107" t="s">
        <v>215</v>
      </c>
      <c r="R84" s="107" t="s">
        <v>214</v>
      </c>
      <c r="S84" s="107" t="s">
        <v>213</v>
      </c>
      <c r="T84" s="107" t="s">
        <v>212</v>
      </c>
      <c r="U84" s="107" t="s">
        <v>217</v>
      </c>
      <c r="V84" s="107" t="s">
        <v>211</v>
      </c>
      <c r="W84" s="107" t="s">
        <v>210</v>
      </c>
      <c r="X84" s="107" t="s">
        <v>209</v>
      </c>
      <c r="Y84" s="107" t="s">
        <v>208</v>
      </c>
      <c r="Z84" s="107" t="s">
        <v>207</v>
      </c>
      <c r="AA84" s="107" t="s">
        <v>206</v>
      </c>
      <c r="AB84" s="107" t="s">
        <v>205</v>
      </c>
      <c r="AC84" s="107" t="s">
        <v>60</v>
      </c>
      <c r="AD84" s="107" t="s">
        <v>61</v>
      </c>
      <c r="AE84" s="107" t="s">
        <v>62</v>
      </c>
      <c r="AF84" s="107" t="s">
        <v>63</v>
      </c>
      <c r="AG84" s="107" t="s">
        <v>64</v>
      </c>
      <c r="AH84" s="107" t="s">
        <v>65</v>
      </c>
      <c r="AI84" s="107" t="s">
        <v>66</v>
      </c>
      <c r="AJ84" s="107" t="s">
        <v>67</v>
      </c>
      <c r="AK84" s="107" t="s">
        <v>68</v>
      </c>
      <c r="AL84" s="107" t="s">
        <v>69</v>
      </c>
      <c r="AM84" s="107" t="s">
        <v>70</v>
      </c>
      <c r="AN84" s="107" t="s">
        <v>71</v>
      </c>
      <c r="AO84" s="107" t="s">
        <v>72</v>
      </c>
    </row>
    <row r="85" spans="1:41" s="165" customFormat="1" x14ac:dyDescent="0.35">
      <c r="A85" s="74" t="s">
        <v>23</v>
      </c>
      <c r="B85" s="195">
        <v>3025879</v>
      </c>
      <c r="C85" s="195">
        <v>2541353</v>
      </c>
      <c r="D85" s="167">
        <v>2954159</v>
      </c>
      <c r="E85" s="167">
        <v>3005728</v>
      </c>
      <c r="F85" s="167">
        <v>3030639</v>
      </c>
      <c r="G85" s="167">
        <v>2804185</v>
      </c>
      <c r="H85" s="167">
        <v>2918781</v>
      </c>
      <c r="I85" s="167">
        <v>2728338</v>
      </c>
      <c r="J85" s="167">
        <v>2874565</v>
      </c>
      <c r="K85" s="167">
        <v>3097593</v>
      </c>
      <c r="L85" s="167">
        <v>2967590</v>
      </c>
      <c r="M85" s="167">
        <v>2755964</v>
      </c>
      <c r="N85" s="167">
        <f>SUM(B85:M85)/12</f>
        <v>2892064.5</v>
      </c>
      <c r="O85" s="167">
        <v>2565375</v>
      </c>
      <c r="P85" s="167">
        <v>1977916</v>
      </c>
      <c r="Q85" s="167">
        <v>2165858</v>
      </c>
      <c r="R85" s="167">
        <v>2566326</v>
      </c>
      <c r="S85" s="167">
        <v>2686961</v>
      </c>
      <c r="T85" s="167">
        <v>2692658</v>
      </c>
      <c r="U85" s="167">
        <v>2868982</v>
      </c>
      <c r="V85" s="167">
        <v>3020293</v>
      </c>
      <c r="W85" s="167">
        <v>2924638</v>
      </c>
      <c r="X85" s="167">
        <v>2715161</v>
      </c>
      <c r="Y85" s="167">
        <v>2755069</v>
      </c>
      <c r="Z85" s="167">
        <v>2580810</v>
      </c>
      <c r="AA85" s="167">
        <v>3177623</v>
      </c>
      <c r="AB85" s="169">
        <f>SUM(O85:AA85)/13</f>
        <v>2669051.5384615385</v>
      </c>
      <c r="AC85" s="124">
        <f t="shared" ref="AC85:AL89" si="13">(O85-D85)/D85</f>
        <v>-0.13160564478756898</v>
      </c>
      <c r="AD85" s="124">
        <f t="shared" si="13"/>
        <v>-0.34195110136379608</v>
      </c>
      <c r="AE85" s="124">
        <f t="shared" si="13"/>
        <v>-0.28534609367859387</v>
      </c>
      <c r="AF85" s="124">
        <f t="shared" si="13"/>
        <v>-8.4822862970881027E-2</v>
      </c>
      <c r="AG85" s="124">
        <f t="shared" si="13"/>
        <v>-7.9423567578382898E-2</v>
      </c>
      <c r="AH85" s="124">
        <f t="shared" si="13"/>
        <v>-1.3077558572288331E-2</v>
      </c>
      <c r="AI85" s="198">
        <f t="shared" si="13"/>
        <v>-1.9422069078277931E-3</v>
      </c>
      <c r="AJ85" s="124">
        <f t="shared" si="13"/>
        <v>-2.4954860112351752E-2</v>
      </c>
      <c r="AK85" s="124">
        <f t="shared" si="13"/>
        <v>-1.4473697512122631E-2</v>
      </c>
      <c r="AL85" s="124">
        <f t="shared" si="13"/>
        <v>-1.4805345788261386E-2</v>
      </c>
      <c r="AM85" s="124">
        <f>(Y85-B85)/B85</f>
        <v>-8.9497960757849201E-2</v>
      </c>
      <c r="AN85" s="124">
        <f>(Z85-C85)/C85</f>
        <v>1.552598163261853E-2</v>
      </c>
      <c r="AO85" s="124">
        <f>(AA85-D85)/D85</f>
        <v>7.5643863448108237E-2</v>
      </c>
    </row>
    <row r="86" spans="1:41" s="165" customFormat="1" x14ac:dyDescent="0.35">
      <c r="A86" s="74" t="s">
        <v>24</v>
      </c>
      <c r="B86" s="197">
        <v>1.5506238022075568E-3</v>
      </c>
      <c r="C86" s="197">
        <v>1.7293937520682879E-3</v>
      </c>
      <c r="D86" s="198">
        <v>1.7084388484167575E-3</v>
      </c>
      <c r="E86" s="198">
        <v>1.6831196967922581E-3</v>
      </c>
      <c r="F86" s="198">
        <v>1.7534255977039825E-3</v>
      </c>
      <c r="G86" s="198">
        <v>1.7067347553745562E-3</v>
      </c>
      <c r="H86" s="198">
        <v>1.8072613190232498E-3</v>
      </c>
      <c r="I86" s="198">
        <v>1.7769059405396252E-3</v>
      </c>
      <c r="J86" s="198">
        <v>1.700779074399083E-3</v>
      </c>
      <c r="K86" s="198">
        <v>1.7500685209451338E-3</v>
      </c>
      <c r="L86" s="198">
        <v>1.7037393979626567E-3</v>
      </c>
      <c r="M86" s="198">
        <v>1.7050295286876026E-3</v>
      </c>
      <c r="N86" s="198">
        <f>((B85*B86)+(C85*C86)+(D85*D86)+(E85*E86)+(F85*F86)+(G85*G86)+(H85*H86)+(I85*I86)+(J85*J86)+(K85*K86)+(L85*L86)+(M85*M86))/SUM(B85:M85)</f>
        <v>1.7139140568960339E-3</v>
      </c>
      <c r="O86" s="124">
        <v>0.23184251815036788</v>
      </c>
      <c r="P86" s="124">
        <v>0.57256324333288167</v>
      </c>
      <c r="Q86" s="124">
        <v>0.52231771427305018</v>
      </c>
      <c r="R86" s="124">
        <v>0.48813595778556584</v>
      </c>
      <c r="S86" s="124">
        <v>0.439422827499171</v>
      </c>
      <c r="T86" s="124">
        <v>0.40308943801997876</v>
      </c>
      <c r="U86" s="124">
        <v>0.41303535539783798</v>
      </c>
      <c r="V86" s="124">
        <v>0.40378433483109089</v>
      </c>
      <c r="W86" s="124">
        <v>0.41045797804719764</v>
      </c>
      <c r="X86" s="124">
        <v>0.43494032213927647</v>
      </c>
      <c r="Y86" s="124">
        <v>0.47734811723408743</v>
      </c>
      <c r="Z86" s="124">
        <v>0.4653531255691043</v>
      </c>
      <c r="AA86" s="124">
        <v>0.45314154636972354</v>
      </c>
      <c r="AB86" s="124">
        <f>((O85*O86)+(P85*P86)+(Q85*Q86)+(R85*R86)+(S85*S86)+(T85*T86)+(U85*U86)+(V85*V86)+(W85*W86)+(X85*X86)+(Y85*Y86)+(Z85*Z86)+(AA85*AA86))/SUM(O85:AA85)</f>
        <v>0.43574283229969046</v>
      </c>
      <c r="AC86" s="124" t="s">
        <v>46</v>
      </c>
      <c r="AD86" s="124" t="s">
        <v>46</v>
      </c>
      <c r="AE86" s="124" t="s">
        <v>46</v>
      </c>
      <c r="AF86" s="124" t="s">
        <v>46</v>
      </c>
      <c r="AG86" s="124" t="s">
        <v>46</v>
      </c>
      <c r="AH86" s="124" t="s">
        <v>46</v>
      </c>
      <c r="AI86" s="124" t="s">
        <v>46</v>
      </c>
      <c r="AJ86" s="124" t="s">
        <v>46</v>
      </c>
      <c r="AK86" s="124" t="s">
        <v>46</v>
      </c>
      <c r="AL86" s="124" t="s">
        <v>46</v>
      </c>
      <c r="AM86" s="124" t="s">
        <v>46</v>
      </c>
      <c r="AN86" s="124" t="s">
        <v>46</v>
      </c>
      <c r="AO86" s="124" t="s">
        <v>46</v>
      </c>
    </row>
    <row r="87" spans="1:41" s="165" customFormat="1" x14ac:dyDescent="0.35">
      <c r="A87" s="74" t="s">
        <v>25</v>
      </c>
      <c r="B87" s="195">
        <v>214825</v>
      </c>
      <c r="C87" s="195">
        <v>182557</v>
      </c>
      <c r="D87" s="167">
        <v>207462</v>
      </c>
      <c r="E87" s="167">
        <v>214716</v>
      </c>
      <c r="F87" s="167">
        <v>219351</v>
      </c>
      <c r="G87" s="167">
        <v>197909</v>
      </c>
      <c r="H87" s="167">
        <v>206713</v>
      </c>
      <c r="I87" s="167">
        <v>190358</v>
      </c>
      <c r="J87" s="167">
        <v>207399</v>
      </c>
      <c r="K87" s="167">
        <v>228817</v>
      </c>
      <c r="L87" s="167">
        <v>212272</v>
      </c>
      <c r="M87" s="167">
        <v>177514</v>
      </c>
      <c r="N87" s="167">
        <f>SUM(B87:M87)/12</f>
        <v>204991.08333333334</v>
      </c>
      <c r="O87" s="167">
        <v>200062</v>
      </c>
      <c r="P87" s="167">
        <v>189536</v>
      </c>
      <c r="Q87" s="167">
        <v>193241</v>
      </c>
      <c r="R87" s="167">
        <v>218804</v>
      </c>
      <c r="S87" s="167">
        <v>216014</v>
      </c>
      <c r="T87" s="167">
        <v>210100</v>
      </c>
      <c r="U87" s="167">
        <v>235182</v>
      </c>
      <c r="V87" s="167">
        <v>240851</v>
      </c>
      <c r="W87" s="167">
        <v>240502</v>
      </c>
      <c r="X87" s="167">
        <v>220191</v>
      </c>
      <c r="Y87" s="167">
        <v>250179</v>
      </c>
      <c r="Z87" s="167">
        <v>235193</v>
      </c>
      <c r="AA87" s="167">
        <v>279253</v>
      </c>
      <c r="AB87" s="169">
        <f>SUM(O87:AA87)/13</f>
        <v>225316</v>
      </c>
      <c r="AC87" s="124">
        <f>(O87-D87)/D87</f>
        <v>-3.5669182790101318E-2</v>
      </c>
      <c r="AD87" s="124">
        <f t="shared" si="13"/>
        <v>-0.11727118612492782</v>
      </c>
      <c r="AE87" s="124">
        <f t="shared" si="13"/>
        <v>-0.1190329654298362</v>
      </c>
      <c r="AF87" s="124">
        <f t="shared" si="13"/>
        <v>0.10557882663244218</v>
      </c>
      <c r="AG87" s="124">
        <f t="shared" si="13"/>
        <v>4.4994751176752307E-2</v>
      </c>
      <c r="AH87" s="124">
        <f t="shared" si="13"/>
        <v>0.10370985196314313</v>
      </c>
      <c r="AI87" s="124">
        <f t="shared" si="13"/>
        <v>0.13395918013105174</v>
      </c>
      <c r="AJ87" s="124">
        <f t="shared" si="13"/>
        <v>5.2592246205482987E-2</v>
      </c>
      <c r="AK87" s="124">
        <f t="shared" si="13"/>
        <v>0.13298974900128138</v>
      </c>
      <c r="AL87" s="124">
        <f t="shared" si="13"/>
        <v>0.24041484051962098</v>
      </c>
      <c r="AM87" s="124">
        <f>(Y87-B87)/B87</f>
        <v>0.1645711625741883</v>
      </c>
      <c r="AN87" s="124">
        <f>(Z87-C87)/C87</f>
        <v>0.2883263857315797</v>
      </c>
      <c r="AO87" s="124">
        <f>(AA87-D87)/D87</f>
        <v>0.34604409482218429</v>
      </c>
    </row>
    <row r="88" spans="1:41" s="165" customFormat="1" x14ac:dyDescent="0.35">
      <c r="A88" s="74" t="s">
        <v>26</v>
      </c>
      <c r="B88" s="197">
        <v>0</v>
      </c>
      <c r="C88" s="197">
        <v>0</v>
      </c>
      <c r="D88" s="198">
        <v>0</v>
      </c>
      <c r="E88" s="198">
        <v>0</v>
      </c>
      <c r="F88" s="198">
        <v>0</v>
      </c>
      <c r="G88" s="198">
        <v>0</v>
      </c>
      <c r="H88" s="198">
        <v>0</v>
      </c>
      <c r="I88" s="198">
        <v>0</v>
      </c>
      <c r="J88" s="198">
        <v>0</v>
      </c>
      <c r="K88" s="198">
        <v>0</v>
      </c>
      <c r="L88" s="198">
        <v>0</v>
      </c>
      <c r="M88" s="198">
        <v>0</v>
      </c>
      <c r="N88" s="198">
        <f>((B87*B88)+(C87*C88)+(D87*D88)+(E87*E88)+(F87*F88)+(G87*G88)+(H87*H88)+(I87*I88)+(J87*J88)+(K87*K88)+(L87*L88)+(M87*M88))/SUM(B87:M87)</f>
        <v>0</v>
      </c>
      <c r="O88" s="124">
        <v>0.30290609910927613</v>
      </c>
      <c r="P88" s="124">
        <v>0.72707559513759923</v>
      </c>
      <c r="Q88" s="124">
        <v>0.69872335580958489</v>
      </c>
      <c r="R88" s="124">
        <v>0.65103928630189578</v>
      </c>
      <c r="S88" s="124">
        <v>0.60126195524364157</v>
      </c>
      <c r="T88" s="124">
        <v>0.56847215611613522</v>
      </c>
      <c r="U88" s="124">
        <v>0.56535789303603168</v>
      </c>
      <c r="V88" s="124">
        <v>0.57554670730036417</v>
      </c>
      <c r="W88" s="124">
        <v>0.58641092381768134</v>
      </c>
      <c r="X88" s="124">
        <v>0.60912571358502388</v>
      </c>
      <c r="Y88" s="124">
        <v>0.65639801901838279</v>
      </c>
      <c r="Z88" s="124">
        <v>0.64073760698660254</v>
      </c>
      <c r="AA88" s="124">
        <v>0.61539535833097581</v>
      </c>
      <c r="AB88" s="124">
        <f>((O87*O88)+(P87*P88)+(Q87*Q88)+(R87*R88)+(S87*S88)+(T87*T88)+(U87*U88)+(V87*V88)+(W87*W88)+(X87*X88)+(Y87*Y88)+(Z87*Z88)+(AA87*AA88))/SUM(O87:AA87)</f>
        <v>0.60042203974725417</v>
      </c>
      <c r="AC88" s="124" t="s">
        <v>46</v>
      </c>
      <c r="AD88" s="124" t="s">
        <v>46</v>
      </c>
      <c r="AE88" s="124" t="s">
        <v>46</v>
      </c>
      <c r="AF88" s="124" t="s">
        <v>46</v>
      </c>
      <c r="AG88" s="124" t="s">
        <v>46</v>
      </c>
      <c r="AH88" s="124" t="s">
        <v>46</v>
      </c>
      <c r="AI88" s="124" t="s">
        <v>46</v>
      </c>
      <c r="AJ88" s="124" t="s">
        <v>46</v>
      </c>
      <c r="AK88" s="124" t="s">
        <v>46</v>
      </c>
      <c r="AL88" s="124" t="s">
        <v>46</v>
      </c>
      <c r="AM88" s="124" t="s">
        <v>46</v>
      </c>
      <c r="AN88" s="124" t="s">
        <v>46</v>
      </c>
      <c r="AO88" s="124" t="s">
        <v>46</v>
      </c>
    </row>
    <row r="89" spans="1:41" s="165" customFormat="1" x14ac:dyDescent="0.35">
      <c r="A89" s="181" t="s">
        <v>28</v>
      </c>
      <c r="B89" s="235">
        <v>940009</v>
      </c>
      <c r="C89" s="235">
        <v>782745</v>
      </c>
      <c r="D89" s="229">
        <v>895874</v>
      </c>
      <c r="E89" s="229">
        <v>908809</v>
      </c>
      <c r="F89" s="229">
        <v>922279</v>
      </c>
      <c r="G89" s="229">
        <v>857197</v>
      </c>
      <c r="H89" s="229">
        <v>920922</v>
      </c>
      <c r="I89" s="229">
        <v>860400</v>
      </c>
      <c r="J89" s="229">
        <v>887361</v>
      </c>
      <c r="K89" s="229">
        <v>1377101</v>
      </c>
      <c r="L89" s="229">
        <v>1498468</v>
      </c>
      <c r="M89" s="229">
        <v>927823</v>
      </c>
      <c r="N89" s="229">
        <f>SUM(B89:M89)/12</f>
        <v>981582.33333333337</v>
      </c>
      <c r="O89" s="229">
        <v>645224</v>
      </c>
      <c r="P89" s="229">
        <v>377721</v>
      </c>
      <c r="Q89" s="229">
        <v>450418</v>
      </c>
      <c r="R89" s="229">
        <v>571291</v>
      </c>
      <c r="S89" s="229">
        <v>645259</v>
      </c>
      <c r="T89" s="229">
        <v>670905</v>
      </c>
      <c r="U89" s="229">
        <v>736809</v>
      </c>
      <c r="V89" s="229">
        <v>1389236</v>
      </c>
      <c r="W89" s="229">
        <v>1360473</v>
      </c>
      <c r="X89" s="229">
        <v>777365</v>
      </c>
      <c r="Y89" s="229">
        <v>674308</v>
      </c>
      <c r="Z89" s="229">
        <v>655819</v>
      </c>
      <c r="AA89" s="229">
        <v>819327</v>
      </c>
      <c r="AB89" s="230">
        <f>SUM(O89:AA89)/13</f>
        <v>751858.07692307688</v>
      </c>
      <c r="AC89" s="175">
        <f>(O89-D89)/D89</f>
        <v>-0.27978264800630448</v>
      </c>
      <c r="AD89" s="175">
        <f t="shared" si="13"/>
        <v>-0.58437801562264458</v>
      </c>
      <c r="AE89" s="175">
        <f t="shared" si="13"/>
        <v>-0.51162500718329273</v>
      </c>
      <c r="AF89" s="175">
        <f t="shared" si="13"/>
        <v>-0.33353593164698431</v>
      </c>
      <c r="AG89" s="175">
        <f t="shared" si="13"/>
        <v>-0.29933371121549923</v>
      </c>
      <c r="AH89" s="175">
        <f t="shared" si="13"/>
        <v>-0.22024058577405858</v>
      </c>
      <c r="AI89" s="175">
        <f t="shared" si="13"/>
        <v>-0.16966262885116654</v>
      </c>
      <c r="AJ89" s="273">
        <f t="shared" si="13"/>
        <v>8.8119898250019427E-3</v>
      </c>
      <c r="AK89" s="175">
        <f t="shared" si="13"/>
        <v>-9.2090721990726529E-2</v>
      </c>
      <c r="AL89" s="175">
        <f t="shared" si="13"/>
        <v>-0.16216239519822206</v>
      </c>
      <c r="AM89" s="175">
        <f>(Y89-B89)/B89</f>
        <v>-0.2826579319985234</v>
      </c>
      <c r="AN89" s="175">
        <f>(Z89-C89)/C89</f>
        <v>-0.16215498022983219</v>
      </c>
      <c r="AO89" s="189">
        <f>(AA89-D89)/D89</f>
        <v>-8.5443935196244117E-2</v>
      </c>
    </row>
    <row r="90" spans="1:41" s="66" customFormat="1" x14ac:dyDescent="0.35">
      <c r="A90" s="56" t="s">
        <v>29</v>
      </c>
      <c r="B90" s="2"/>
      <c r="C90" s="2"/>
      <c r="D90" s="2"/>
      <c r="E90" s="2"/>
      <c r="F90" s="2"/>
      <c r="G90" s="2"/>
      <c r="H90" s="2"/>
      <c r="I90" s="2"/>
      <c r="J90" s="2"/>
    </row>
    <row r="91" spans="1:41" s="66" customFormat="1" ht="12" customHeight="1" x14ac:dyDescent="0.35">
      <c r="A91" s="75" t="s">
        <v>125</v>
      </c>
      <c r="B91" s="2"/>
      <c r="C91" s="2"/>
      <c r="D91" s="2"/>
      <c r="E91" s="2"/>
      <c r="F91" s="2"/>
      <c r="G91" s="2"/>
      <c r="H91" s="2"/>
      <c r="I91" s="2"/>
      <c r="J91" s="2"/>
      <c r="K91" s="67"/>
      <c r="L91" s="67"/>
      <c r="M91" s="67"/>
      <c r="N91" s="68"/>
      <c r="O91" s="67"/>
      <c r="P91" s="67"/>
      <c r="Q91" s="67"/>
      <c r="R91" s="67"/>
      <c r="S91" s="67"/>
      <c r="T91" s="67"/>
      <c r="U91" s="67"/>
      <c r="V91" s="67"/>
      <c r="W91" s="67"/>
      <c r="X91" s="67"/>
      <c r="Y91" s="67"/>
      <c r="Z91" s="67"/>
      <c r="AA91" s="67"/>
      <c r="AB91" s="67"/>
      <c r="AC91" s="67"/>
      <c r="AD91" s="67"/>
      <c r="AE91" s="68"/>
      <c r="AF91" s="69"/>
      <c r="AG91" s="69"/>
      <c r="AH91" s="69"/>
      <c r="AI91" s="69"/>
      <c r="AJ91" s="69"/>
      <c r="AK91" s="69"/>
      <c r="AL91" s="69"/>
      <c r="AM91" s="69"/>
      <c r="AN91" s="69"/>
      <c r="AO91" s="69"/>
    </row>
    <row r="92" spans="1:41" s="66" customFormat="1" ht="12" customHeight="1" x14ac:dyDescent="0.35">
      <c r="A92" s="75" t="s">
        <v>30</v>
      </c>
      <c r="B92" s="2"/>
      <c r="C92" s="2"/>
      <c r="D92" s="2"/>
      <c r="E92" s="2"/>
      <c r="F92" s="2"/>
      <c r="G92" s="2"/>
      <c r="H92" s="2"/>
      <c r="I92" s="2"/>
      <c r="J92" s="2"/>
      <c r="K92" s="67"/>
      <c r="L92" s="67"/>
      <c r="M92" s="67"/>
      <c r="N92" s="68"/>
      <c r="O92" s="67"/>
      <c r="P92" s="67"/>
      <c r="Q92" s="67"/>
      <c r="R92" s="67"/>
      <c r="S92" s="67"/>
      <c r="T92" s="67"/>
      <c r="U92" s="67"/>
      <c r="V92" s="67"/>
      <c r="W92" s="67"/>
      <c r="X92" s="67"/>
      <c r="Y92" s="67"/>
      <c r="Z92" s="67"/>
      <c r="AA92" s="67"/>
      <c r="AB92" s="67"/>
      <c r="AC92" s="67"/>
      <c r="AD92" s="67"/>
      <c r="AE92" s="68"/>
      <c r="AF92" s="69"/>
      <c r="AG92" s="69"/>
      <c r="AH92" s="69"/>
      <c r="AI92" s="69"/>
      <c r="AJ92" s="69"/>
      <c r="AK92" s="69"/>
      <c r="AL92" s="69"/>
      <c r="AM92" s="69"/>
      <c r="AN92" s="69"/>
      <c r="AO92" s="69"/>
    </row>
    <row r="93" spans="1:41" s="66" customFormat="1" ht="12" customHeight="1" x14ac:dyDescent="0.35">
      <c r="A93" s="75" t="s">
        <v>43</v>
      </c>
      <c r="B93" s="26"/>
      <c r="C93" s="26"/>
      <c r="D93" s="26"/>
      <c r="E93" s="26"/>
      <c r="F93" s="26"/>
      <c r="G93" s="26"/>
      <c r="H93" s="26"/>
      <c r="I93" s="26"/>
      <c r="J93" s="26"/>
      <c r="K93" s="67"/>
      <c r="L93" s="67"/>
      <c r="M93" s="67"/>
      <c r="N93" s="68"/>
      <c r="O93" s="67"/>
      <c r="P93" s="67"/>
      <c r="Q93" s="67"/>
      <c r="R93" s="67"/>
      <c r="S93" s="67"/>
      <c r="T93" s="67"/>
      <c r="U93" s="67"/>
      <c r="V93" s="67"/>
      <c r="W93" s="67"/>
      <c r="X93" s="67"/>
      <c r="Y93" s="67"/>
      <c r="Z93" s="67"/>
      <c r="AA93" s="67"/>
      <c r="AB93" s="67"/>
      <c r="AC93" s="67"/>
      <c r="AD93" s="67"/>
      <c r="AE93" s="68"/>
      <c r="AF93" s="69"/>
      <c r="AG93" s="69"/>
      <c r="AH93" s="69"/>
      <c r="AI93" s="69"/>
      <c r="AJ93" s="69"/>
      <c r="AK93" s="69"/>
      <c r="AL93" s="69"/>
      <c r="AM93" s="69"/>
      <c r="AN93" s="69"/>
      <c r="AO93" s="69"/>
    </row>
    <row r="94" spans="1:41" ht="12" customHeight="1" x14ac:dyDescent="0.35">
      <c r="A94" s="241" t="s">
        <v>49</v>
      </c>
      <c r="B94" s="241"/>
      <c r="C94" s="241"/>
      <c r="D94" s="241"/>
      <c r="E94" s="241"/>
      <c r="F94" s="241"/>
      <c r="G94" s="241"/>
      <c r="H94" s="241"/>
      <c r="I94" s="241"/>
      <c r="J94" s="241"/>
      <c r="K94" s="33"/>
      <c r="L94" s="33"/>
      <c r="M94" s="33"/>
      <c r="N94" s="57"/>
      <c r="O94" s="33"/>
      <c r="P94" s="33"/>
      <c r="Q94" s="33"/>
      <c r="R94" s="33"/>
      <c r="S94" s="33"/>
      <c r="T94" s="33"/>
      <c r="U94" s="33"/>
      <c r="V94" s="33"/>
      <c r="W94" s="33"/>
      <c r="X94" s="33"/>
      <c r="Y94" s="58"/>
      <c r="Z94" s="34"/>
      <c r="AA94" s="34"/>
      <c r="AB94" s="34"/>
      <c r="AC94" s="34"/>
      <c r="AD94" s="34"/>
      <c r="AE94" s="34"/>
      <c r="AF94" s="34"/>
      <c r="AG94" s="34"/>
      <c r="AH94" s="34"/>
      <c r="AI94" s="34"/>
      <c r="AJ94" s="34"/>
    </row>
    <row r="95" spans="1:41" s="113" customFormat="1" ht="12" customHeight="1" x14ac:dyDescent="0.35">
      <c r="A95" s="92" t="s">
        <v>59</v>
      </c>
      <c r="B95" s="92"/>
      <c r="C95" s="92"/>
      <c r="D95" s="29"/>
      <c r="E95" s="29"/>
      <c r="F95" s="29"/>
      <c r="G95" s="29"/>
      <c r="H95" s="29"/>
      <c r="I95" s="29"/>
      <c r="J95" s="29"/>
      <c r="K95" s="199"/>
      <c r="L95" s="199"/>
      <c r="M95" s="199"/>
      <c r="N95" s="59"/>
      <c r="O95" s="199"/>
      <c r="P95" s="199"/>
      <c r="Q95" s="199"/>
      <c r="R95" s="199"/>
      <c r="S95" s="199"/>
      <c r="T95" s="199"/>
      <c r="U95" s="199"/>
      <c r="V95" s="199"/>
      <c r="W95" s="199"/>
      <c r="X95" s="199"/>
      <c r="Y95" s="199"/>
      <c r="Z95" s="199"/>
      <c r="AA95" s="199"/>
      <c r="AB95" s="199"/>
      <c r="AC95" s="199"/>
      <c r="AD95" s="199"/>
      <c r="AE95" s="60"/>
      <c r="AF95" s="200"/>
      <c r="AG95" s="200"/>
      <c r="AH95" s="200"/>
      <c r="AI95" s="200"/>
      <c r="AJ95" s="200"/>
      <c r="AK95" s="200"/>
      <c r="AL95" s="200"/>
      <c r="AM95" s="200"/>
      <c r="AN95" s="200"/>
      <c r="AO95" s="200"/>
    </row>
    <row r="96" spans="1:41" s="113" customFormat="1" ht="12" customHeight="1" x14ac:dyDescent="0.35">
      <c r="A96" s="278" t="s">
        <v>268</v>
      </c>
      <c r="B96" s="92"/>
      <c r="C96" s="92"/>
      <c r="D96" s="29"/>
      <c r="E96" s="29"/>
      <c r="F96" s="29"/>
      <c r="G96" s="29"/>
      <c r="H96" s="29"/>
      <c r="I96" s="29"/>
      <c r="J96" s="29"/>
      <c r="K96" s="23"/>
      <c r="L96" s="23"/>
      <c r="M96" s="23"/>
      <c r="N96" s="60"/>
      <c r="O96" s="23"/>
      <c r="P96" s="23"/>
      <c r="Q96" s="23"/>
      <c r="R96" s="23"/>
      <c r="S96" s="23"/>
      <c r="T96" s="23"/>
      <c r="U96" s="23"/>
      <c r="V96" s="23"/>
      <c r="W96" s="23"/>
      <c r="X96" s="23"/>
      <c r="Y96" s="60"/>
      <c r="Z96" s="152"/>
      <c r="AA96" s="152"/>
      <c r="AB96" s="152"/>
      <c r="AC96" s="152"/>
      <c r="AD96" s="152"/>
      <c r="AE96" s="152"/>
      <c r="AF96" s="152"/>
      <c r="AG96" s="152"/>
      <c r="AH96" s="152"/>
      <c r="AI96" s="152"/>
      <c r="AJ96" s="152"/>
    </row>
    <row r="97" spans="1:65" s="113" customFormat="1" ht="12" customHeight="1" x14ac:dyDescent="0.35">
      <c r="A97" s="92" t="s">
        <v>45</v>
      </c>
      <c r="B97" s="92"/>
      <c r="C97" s="92"/>
      <c r="D97" s="29"/>
      <c r="E97" s="29"/>
      <c r="F97" s="29"/>
      <c r="G97" s="29"/>
      <c r="H97" s="29"/>
      <c r="I97" s="29"/>
      <c r="J97" s="29"/>
      <c r="K97" s="23"/>
      <c r="L97" s="23"/>
      <c r="M97" s="23"/>
      <c r="N97" s="60"/>
      <c r="O97" s="23"/>
      <c r="P97" s="23"/>
      <c r="Q97" s="23"/>
      <c r="R97" s="23"/>
      <c r="S97" s="23"/>
      <c r="T97" s="23"/>
      <c r="U97" s="23"/>
      <c r="V97" s="23"/>
      <c r="W97" s="23"/>
      <c r="X97" s="23"/>
      <c r="Y97" s="23"/>
      <c r="Z97" s="23"/>
      <c r="AA97" s="23"/>
      <c r="AB97" s="23"/>
      <c r="AC97" s="23"/>
      <c r="AD97" s="23"/>
      <c r="AE97" s="60"/>
      <c r="AF97" s="152"/>
      <c r="AG97" s="152"/>
      <c r="AH97" s="152"/>
      <c r="AI97" s="152"/>
      <c r="AJ97" s="152"/>
      <c r="AK97" s="152"/>
      <c r="AL97" s="152"/>
      <c r="AM97" s="152"/>
      <c r="AN97" s="152"/>
      <c r="AO97" s="152"/>
    </row>
    <row r="98" spans="1:65" s="113" customFormat="1" ht="12" customHeight="1" x14ac:dyDescent="0.35">
      <c r="A98" s="75" t="s">
        <v>269</v>
      </c>
      <c r="B98" s="92"/>
      <c r="C98" s="92"/>
      <c r="D98" s="29"/>
      <c r="E98" s="29"/>
      <c r="F98" s="29"/>
      <c r="G98" s="29"/>
      <c r="H98" s="29"/>
      <c r="I98" s="29"/>
      <c r="J98" s="29"/>
      <c r="K98" s="23"/>
      <c r="L98" s="23"/>
      <c r="M98" s="23"/>
      <c r="N98" s="59"/>
      <c r="O98" s="23"/>
      <c r="P98" s="23"/>
      <c r="Q98" s="23"/>
      <c r="R98" s="23"/>
      <c r="S98" s="23"/>
      <c r="T98" s="23"/>
      <c r="U98" s="23"/>
      <c r="V98" s="23"/>
      <c r="W98" s="23"/>
      <c r="X98" s="23"/>
      <c r="Y98" s="23"/>
      <c r="Z98" s="23"/>
      <c r="AA98" s="23"/>
      <c r="AB98" s="23"/>
      <c r="AC98" s="23"/>
      <c r="AD98" s="23"/>
      <c r="AE98" s="60"/>
      <c r="AF98" s="24"/>
      <c r="AG98" s="24"/>
      <c r="AH98" s="24"/>
      <c r="AI98" s="24"/>
      <c r="AJ98" s="24"/>
      <c r="AK98" s="24"/>
      <c r="AL98" s="24"/>
      <c r="AM98" s="24"/>
      <c r="AN98" s="24"/>
      <c r="AO98" s="24"/>
    </row>
    <row r="99" spans="1:65" s="113" customFormat="1" ht="12" customHeight="1" x14ac:dyDescent="0.35">
      <c r="A99" s="56" t="s">
        <v>32</v>
      </c>
      <c r="B99" s="56"/>
      <c r="C99" s="56"/>
      <c r="K99" s="23"/>
      <c r="L99" s="23"/>
      <c r="M99" s="23"/>
      <c r="N99" s="59"/>
      <c r="O99" s="23"/>
      <c r="P99" s="23"/>
      <c r="Q99" s="23"/>
      <c r="R99" s="23"/>
      <c r="S99" s="23"/>
      <c r="T99" s="23"/>
      <c r="U99" s="23"/>
      <c r="V99" s="23"/>
      <c r="W99" s="23"/>
      <c r="X99" s="23"/>
      <c r="Y99" s="23"/>
      <c r="Z99" s="23"/>
      <c r="AA99" s="23"/>
      <c r="AB99" s="23"/>
      <c r="AC99" s="23"/>
      <c r="AD99" s="23"/>
      <c r="AE99" s="60"/>
      <c r="AF99" s="24"/>
      <c r="AG99" s="24"/>
      <c r="AH99" s="24"/>
      <c r="AI99" s="24"/>
      <c r="AJ99" s="24"/>
      <c r="AK99" s="24"/>
      <c r="AL99" s="24"/>
      <c r="AM99" s="24"/>
      <c r="AN99" s="24"/>
      <c r="AO99" s="24"/>
    </row>
    <row r="100" spans="1:65" s="66" customFormat="1" ht="30" customHeight="1" x14ac:dyDescent="0.35">
      <c r="A100" s="61" t="s">
        <v>270</v>
      </c>
      <c r="B100" s="61"/>
      <c r="C100" s="61"/>
      <c r="D100" s="17"/>
      <c r="E100" s="17"/>
      <c r="F100" s="17"/>
      <c r="G100" s="17"/>
      <c r="H100" s="17"/>
      <c r="I100" s="17"/>
      <c r="J100" s="17"/>
      <c r="K100" s="67"/>
      <c r="L100" s="67"/>
      <c r="M100" s="67"/>
      <c r="N100" s="71"/>
      <c r="O100" s="67"/>
      <c r="P100" s="67"/>
      <c r="Q100" s="67"/>
      <c r="R100" s="67"/>
      <c r="S100" s="67"/>
      <c r="T100" s="67"/>
      <c r="U100" s="67"/>
      <c r="V100" s="67"/>
      <c r="W100" s="67"/>
      <c r="X100" s="67"/>
      <c r="Y100" s="67"/>
      <c r="Z100" s="67"/>
      <c r="AA100" s="67"/>
      <c r="AB100" s="67"/>
      <c r="AC100" s="67"/>
      <c r="AD100" s="67"/>
      <c r="AE100" s="68"/>
      <c r="AF100" s="73"/>
      <c r="AG100" s="73"/>
      <c r="AH100" s="73"/>
      <c r="AI100" s="73"/>
      <c r="AJ100" s="73"/>
      <c r="AK100" s="73"/>
      <c r="AL100" s="73"/>
      <c r="AM100" s="73"/>
      <c r="AN100" s="73"/>
      <c r="AO100" s="73"/>
    </row>
    <row r="101" spans="1:65" s="65" customFormat="1" ht="20.25" customHeight="1" x14ac:dyDescent="0.35">
      <c r="A101" s="191" t="s">
        <v>188</v>
      </c>
    </row>
    <row r="102" spans="1:65" s="105" customFormat="1" x14ac:dyDescent="0.35">
      <c r="A102" s="137"/>
      <c r="B102" s="282" t="s">
        <v>145</v>
      </c>
      <c r="C102" s="283"/>
      <c r="D102" s="283"/>
      <c r="E102" s="283"/>
      <c r="F102" s="283"/>
      <c r="G102" s="283"/>
      <c r="H102" s="283"/>
      <c r="I102" s="283"/>
      <c r="J102" s="283"/>
      <c r="K102" s="283"/>
      <c r="L102" s="283"/>
      <c r="M102" s="283"/>
      <c r="N102" s="284"/>
      <c r="O102" s="279" t="s">
        <v>55</v>
      </c>
      <c r="P102" s="280"/>
      <c r="Q102" s="280"/>
      <c r="R102" s="280"/>
      <c r="S102" s="280"/>
      <c r="T102" s="280"/>
      <c r="U102" s="280"/>
      <c r="V102" s="280"/>
      <c r="W102" s="280"/>
      <c r="X102" s="280"/>
      <c r="Y102" s="280"/>
      <c r="Z102" s="280"/>
      <c r="AA102" s="280"/>
      <c r="AB102" s="281"/>
      <c r="AC102" s="281" t="s">
        <v>57</v>
      </c>
      <c r="AD102" s="281"/>
      <c r="AE102" s="281"/>
      <c r="AF102" s="281"/>
      <c r="AG102" s="281"/>
      <c r="AH102" s="281"/>
      <c r="AI102" s="281"/>
      <c r="AJ102" s="281"/>
      <c r="AK102" s="281"/>
      <c r="AL102" s="281"/>
      <c r="AM102" s="280"/>
      <c r="AN102" s="280"/>
      <c r="AO102" s="280"/>
    </row>
    <row r="103" spans="1:65" s="105" customFormat="1" ht="44.15" customHeight="1" x14ac:dyDescent="0.35">
      <c r="A103" s="106" t="s">
        <v>35</v>
      </c>
      <c r="B103" s="107" t="s">
        <v>203</v>
      </c>
      <c r="C103" s="107" t="s">
        <v>204</v>
      </c>
      <c r="D103" s="107" t="s">
        <v>193</v>
      </c>
      <c r="E103" s="107" t="s">
        <v>194</v>
      </c>
      <c r="F103" s="107" t="s">
        <v>195</v>
      </c>
      <c r="G103" s="107" t="s">
        <v>196</v>
      </c>
      <c r="H103" s="107" t="s">
        <v>197</v>
      </c>
      <c r="I103" s="107" t="s">
        <v>198</v>
      </c>
      <c r="J103" s="107" t="s">
        <v>199</v>
      </c>
      <c r="K103" s="107" t="s">
        <v>200</v>
      </c>
      <c r="L103" s="107" t="s">
        <v>201</v>
      </c>
      <c r="M103" s="107" t="s">
        <v>202</v>
      </c>
      <c r="N103" s="107" t="s">
        <v>168</v>
      </c>
      <c r="O103" s="107" t="s">
        <v>219</v>
      </c>
      <c r="P103" s="107" t="s">
        <v>216</v>
      </c>
      <c r="Q103" s="107" t="s">
        <v>215</v>
      </c>
      <c r="R103" s="107" t="s">
        <v>214</v>
      </c>
      <c r="S103" s="107" t="s">
        <v>213</v>
      </c>
      <c r="T103" s="107" t="s">
        <v>212</v>
      </c>
      <c r="U103" s="107" t="s">
        <v>217</v>
      </c>
      <c r="V103" s="107" t="s">
        <v>211</v>
      </c>
      <c r="W103" s="107" t="s">
        <v>210</v>
      </c>
      <c r="X103" s="107" t="s">
        <v>209</v>
      </c>
      <c r="Y103" s="107" t="s">
        <v>208</v>
      </c>
      <c r="Z103" s="107" t="s">
        <v>207</v>
      </c>
      <c r="AA103" s="107" t="s">
        <v>206</v>
      </c>
      <c r="AB103" s="107" t="s">
        <v>205</v>
      </c>
      <c r="AC103" s="107" t="s">
        <v>60</v>
      </c>
      <c r="AD103" s="107" t="s">
        <v>61</v>
      </c>
      <c r="AE103" s="107" t="s">
        <v>62</v>
      </c>
      <c r="AF103" s="107" t="s">
        <v>63</v>
      </c>
      <c r="AG103" s="107" t="s">
        <v>64</v>
      </c>
      <c r="AH103" s="107" t="s">
        <v>65</v>
      </c>
      <c r="AI103" s="107" t="s">
        <v>66</v>
      </c>
      <c r="AJ103" s="107" t="s">
        <v>67</v>
      </c>
      <c r="AK103" s="107" t="s">
        <v>68</v>
      </c>
      <c r="AL103" s="107" t="s">
        <v>69</v>
      </c>
      <c r="AM103" s="107" t="s">
        <v>70</v>
      </c>
      <c r="AN103" s="107" t="s">
        <v>71</v>
      </c>
      <c r="AO103" s="107" t="s">
        <v>72</v>
      </c>
    </row>
    <row r="104" spans="1:65" s="172" customFormat="1" x14ac:dyDescent="0.35">
      <c r="A104" s="74" t="s">
        <v>23</v>
      </c>
      <c r="B104" s="195">
        <v>4842553</v>
      </c>
      <c r="C104" s="195">
        <v>4061946</v>
      </c>
      <c r="D104" s="167">
        <v>4703078</v>
      </c>
      <c r="E104" s="167">
        <v>4764330</v>
      </c>
      <c r="F104" s="167">
        <v>4796575</v>
      </c>
      <c r="G104" s="167">
        <v>4465123</v>
      </c>
      <c r="H104" s="167">
        <v>4643537</v>
      </c>
      <c r="I104" s="167">
        <v>4338550</v>
      </c>
      <c r="J104" s="167">
        <v>4552943</v>
      </c>
      <c r="K104" s="167">
        <v>4913452</v>
      </c>
      <c r="L104" s="167">
        <v>4733524</v>
      </c>
      <c r="M104" s="167">
        <v>4452183</v>
      </c>
      <c r="N104" s="167">
        <f>SUM(B104:M104)/12</f>
        <v>4605649.5</v>
      </c>
      <c r="O104" s="167">
        <v>4078483</v>
      </c>
      <c r="P104" s="167">
        <v>3109094</v>
      </c>
      <c r="Q104" s="167">
        <v>3407960</v>
      </c>
      <c r="R104" s="167">
        <v>4038660</v>
      </c>
      <c r="S104" s="167">
        <v>4211342</v>
      </c>
      <c r="T104" s="167">
        <v>4234570</v>
      </c>
      <c r="U104" s="167">
        <v>4507276</v>
      </c>
      <c r="V104" s="167">
        <v>4766676</v>
      </c>
      <c r="W104" s="167">
        <v>4604413</v>
      </c>
      <c r="X104" s="167">
        <v>4297513</v>
      </c>
      <c r="Y104" s="167">
        <v>4328290</v>
      </c>
      <c r="Z104" s="167">
        <v>4039620</v>
      </c>
      <c r="AA104" s="167">
        <v>4988126</v>
      </c>
      <c r="AB104" s="169">
        <f>SUM(O104:AA104)/13</f>
        <v>4200924.846153846</v>
      </c>
      <c r="AC104" s="124">
        <f t="shared" ref="AC104:AL108" si="14">(O104-D104)/D104</f>
        <v>-0.1328055796650619</v>
      </c>
      <c r="AD104" s="124">
        <f t="shared" si="14"/>
        <v>-0.34742261766082533</v>
      </c>
      <c r="AE104" s="124">
        <f t="shared" si="14"/>
        <v>-0.28950136295168949</v>
      </c>
      <c r="AF104" s="124">
        <f t="shared" si="14"/>
        <v>-9.5509798946188051E-2</v>
      </c>
      <c r="AG104" s="124">
        <f t="shared" si="14"/>
        <v>-9.3074524871881073E-2</v>
      </c>
      <c r="AH104" s="124">
        <f t="shared" si="14"/>
        <v>-2.3966532597296333E-2</v>
      </c>
      <c r="AI104" s="124">
        <f t="shared" si="14"/>
        <v>-1.0030215620973072E-2</v>
      </c>
      <c r="AJ104" s="124">
        <f t="shared" si="14"/>
        <v>-2.9872277168882487E-2</v>
      </c>
      <c r="AK104" s="124">
        <f t="shared" si="14"/>
        <v>-2.727587311271687E-2</v>
      </c>
      <c r="AL104" s="124">
        <f t="shared" si="14"/>
        <v>-3.4740261125834226E-2</v>
      </c>
      <c r="AM104" s="124">
        <f>(Y104-B104)/B104</f>
        <v>-0.10619666940145002</v>
      </c>
      <c r="AN104" s="198">
        <f>(Z104-C104)/C104</f>
        <v>-5.4963803063851659E-3</v>
      </c>
      <c r="AO104" s="125">
        <f>(AA104-D104)/D104</f>
        <v>6.0608818310051417E-2</v>
      </c>
      <c r="AP104" s="196"/>
      <c r="AQ104" s="196"/>
      <c r="AR104" s="196"/>
      <c r="AS104" s="196"/>
      <c r="AT104" s="196"/>
      <c r="AU104" s="196"/>
      <c r="AV104" s="196"/>
      <c r="AW104" s="196"/>
      <c r="AX104" s="196"/>
      <c r="AY104" s="196"/>
      <c r="AZ104" s="196"/>
      <c r="BA104" s="196"/>
      <c r="BB104" s="196"/>
      <c r="BC104" s="196"/>
      <c r="BD104" s="196"/>
      <c r="BE104" s="196"/>
      <c r="BF104" s="196"/>
      <c r="BG104" s="196"/>
      <c r="BH104" s="196"/>
      <c r="BI104" s="196"/>
      <c r="BJ104" s="196"/>
      <c r="BK104" s="196"/>
      <c r="BL104" s="196"/>
      <c r="BM104" s="196"/>
    </row>
    <row r="105" spans="1:65" s="172" customFormat="1" x14ac:dyDescent="0.35">
      <c r="A105" s="74" t="s">
        <v>24</v>
      </c>
      <c r="B105" s="197">
        <v>1.5493893407052023E-3</v>
      </c>
      <c r="C105" s="197">
        <v>1.6873685666919254E-3</v>
      </c>
      <c r="D105" s="198">
        <v>1.6886813274200427E-3</v>
      </c>
      <c r="E105" s="198">
        <v>1.6625632565334474E-3</v>
      </c>
      <c r="F105" s="198">
        <v>1.7381152176292459E-3</v>
      </c>
      <c r="G105" s="198">
        <v>1.679908929720413E-3</v>
      </c>
      <c r="H105" s="198">
        <v>1.7831235112372315E-3</v>
      </c>
      <c r="I105" s="198">
        <v>1.7515068398428046E-3</v>
      </c>
      <c r="J105" s="198">
        <v>1.6468468856298004E-3</v>
      </c>
      <c r="K105" s="198">
        <v>1.7077606538132457E-3</v>
      </c>
      <c r="L105" s="198">
        <v>1.644863319590225E-3</v>
      </c>
      <c r="M105" s="198">
        <v>1.6313345610456712E-3</v>
      </c>
      <c r="N105" s="198">
        <f>((B104*B105)+(C104*C105)+(D104*D105)+(E104*E105)+(F104*F105)+(G104*G105)+(H104*H105)+(I104*I105)+(J104*J105)+(K104*K105)+(L104*L105)+(M104*M105))/SUM(B104:M104)</f>
        <v>1.6804542623865175E-3</v>
      </c>
      <c r="O105" s="124">
        <v>0.2227421323075271</v>
      </c>
      <c r="P105" s="124">
        <v>0.56006894613028746</v>
      </c>
      <c r="Q105" s="124">
        <v>0.51163804739492247</v>
      </c>
      <c r="R105" s="124">
        <v>0.47718723537014751</v>
      </c>
      <c r="S105" s="124">
        <v>0.42891505843030558</v>
      </c>
      <c r="T105" s="124">
        <v>0.3921297794108965</v>
      </c>
      <c r="U105" s="124">
        <v>0.40369615705805456</v>
      </c>
      <c r="V105" s="124">
        <v>0.39265685353902802</v>
      </c>
      <c r="W105" s="124">
        <v>0.39967678833327941</v>
      </c>
      <c r="X105" s="124">
        <v>0.42542954494843876</v>
      </c>
      <c r="Y105" s="124">
        <v>0.46806036564093439</v>
      </c>
      <c r="Z105" s="124">
        <v>0.4566518632940722</v>
      </c>
      <c r="AA105" s="124">
        <v>0.44436006628541458</v>
      </c>
      <c r="AB105" s="124">
        <f>((O104*O105)+(P104*P105)+(Q104*Q105)+(R104*R105)+(S104*S105)+(T104*T105)+(U104*U105)+(V104*V105)+(W104*W105)+(X104*X105)+(Y104*Y105)+(Z104*Z105)+(AA104*AA105))/SUM(O104:AA104)</f>
        <v>0.42544356944989936</v>
      </c>
      <c r="AC105" s="124" t="s">
        <v>46</v>
      </c>
      <c r="AD105" s="124" t="s">
        <v>46</v>
      </c>
      <c r="AE105" s="124" t="s">
        <v>46</v>
      </c>
      <c r="AF105" s="124" t="s">
        <v>46</v>
      </c>
      <c r="AG105" s="124" t="s">
        <v>46</v>
      </c>
      <c r="AH105" s="124" t="s">
        <v>46</v>
      </c>
      <c r="AI105" s="124" t="s">
        <v>46</v>
      </c>
      <c r="AJ105" s="124" t="s">
        <v>46</v>
      </c>
      <c r="AK105" s="124" t="s">
        <v>46</v>
      </c>
      <c r="AL105" s="124" t="s">
        <v>46</v>
      </c>
      <c r="AM105" s="124" t="s">
        <v>46</v>
      </c>
      <c r="AN105" s="124" t="s">
        <v>46</v>
      </c>
      <c r="AO105" s="125" t="s">
        <v>46</v>
      </c>
      <c r="AP105" s="196"/>
      <c r="AQ105" s="196"/>
      <c r="AR105" s="196"/>
      <c r="AS105" s="196"/>
      <c r="AT105" s="196"/>
      <c r="AU105" s="196"/>
      <c r="AV105" s="196"/>
      <c r="AW105" s="196"/>
      <c r="AX105" s="196"/>
      <c r="AY105" s="196"/>
      <c r="AZ105" s="196"/>
      <c r="BA105" s="196"/>
      <c r="BB105" s="196"/>
      <c r="BC105" s="196"/>
      <c r="BD105" s="196"/>
      <c r="BE105" s="196"/>
      <c r="BF105" s="196"/>
      <c r="BG105" s="196"/>
      <c r="BH105" s="196"/>
      <c r="BI105" s="196"/>
      <c r="BJ105" s="196"/>
      <c r="BK105" s="196"/>
      <c r="BL105" s="196"/>
      <c r="BM105" s="196"/>
    </row>
    <row r="106" spans="1:65" s="172" customFormat="1" x14ac:dyDescent="0.35">
      <c r="A106" s="74" t="s">
        <v>25</v>
      </c>
      <c r="B106" s="195">
        <v>331565</v>
      </c>
      <c r="C106" s="195">
        <v>282884</v>
      </c>
      <c r="D106" s="167">
        <v>318927</v>
      </c>
      <c r="E106" s="167">
        <v>327917</v>
      </c>
      <c r="F106" s="167">
        <v>336426</v>
      </c>
      <c r="G106" s="167">
        <v>303720</v>
      </c>
      <c r="H106" s="167">
        <v>320433</v>
      </c>
      <c r="I106" s="167">
        <v>293303</v>
      </c>
      <c r="J106" s="167">
        <v>317908</v>
      </c>
      <c r="K106" s="167">
        <v>350204</v>
      </c>
      <c r="L106" s="167">
        <v>325954</v>
      </c>
      <c r="M106" s="167">
        <v>277114</v>
      </c>
      <c r="N106" s="167">
        <f>SUM(B106:M106)/12</f>
        <v>315529.58333333331</v>
      </c>
      <c r="O106" s="167">
        <v>306930</v>
      </c>
      <c r="P106" s="167">
        <v>282967</v>
      </c>
      <c r="Q106" s="167">
        <v>290082</v>
      </c>
      <c r="R106" s="167">
        <v>328893</v>
      </c>
      <c r="S106" s="167">
        <v>326644</v>
      </c>
      <c r="T106" s="167">
        <v>318613</v>
      </c>
      <c r="U106" s="167">
        <v>356219</v>
      </c>
      <c r="V106" s="167">
        <v>364224</v>
      </c>
      <c r="W106" s="167">
        <v>364015</v>
      </c>
      <c r="X106" s="167">
        <v>337871</v>
      </c>
      <c r="Y106" s="167">
        <v>377669</v>
      </c>
      <c r="Z106" s="167">
        <v>353733</v>
      </c>
      <c r="AA106" s="167">
        <v>419190</v>
      </c>
      <c r="AB106" s="169">
        <f>SUM(O106:AA106)/13</f>
        <v>340542.30769230769</v>
      </c>
      <c r="AC106" s="124">
        <f>(O106-D106)/D106</f>
        <v>-3.7616758693995805E-2</v>
      </c>
      <c r="AD106" s="124">
        <f t="shared" si="14"/>
        <v>-0.13707737018818786</v>
      </c>
      <c r="AE106" s="124">
        <f t="shared" si="14"/>
        <v>-0.13775391913823545</v>
      </c>
      <c r="AF106" s="124">
        <f t="shared" si="14"/>
        <v>8.2882259976293948E-2</v>
      </c>
      <c r="AG106" s="124">
        <f t="shared" si="14"/>
        <v>1.9383147178973451E-2</v>
      </c>
      <c r="AH106" s="124">
        <f t="shared" si="14"/>
        <v>8.6293014391260914E-2</v>
      </c>
      <c r="AI106" s="124">
        <f t="shared" si="14"/>
        <v>0.1205097072108912</v>
      </c>
      <c r="AJ106" s="124">
        <f t="shared" si="14"/>
        <v>4.0033808865689711E-2</v>
      </c>
      <c r="AK106" s="124">
        <f t="shared" si="14"/>
        <v>0.11676801021002964</v>
      </c>
      <c r="AL106" s="124">
        <f t="shared" si="14"/>
        <v>0.21924911769163594</v>
      </c>
      <c r="AM106" s="124">
        <f>(Y106-B106)/B106</f>
        <v>0.13904965843801367</v>
      </c>
      <c r="AN106" s="124">
        <f>(Z106-C106)/C106</f>
        <v>0.25045248228956041</v>
      </c>
      <c r="AO106" s="125">
        <f>(AA106-D106)/D106</f>
        <v>0.31437601708227902</v>
      </c>
      <c r="AP106" s="196"/>
      <c r="AQ106" s="196"/>
      <c r="AR106" s="196"/>
      <c r="AS106" s="196"/>
      <c r="AT106" s="196"/>
      <c r="AU106" s="196"/>
      <c r="AV106" s="196"/>
      <c r="AW106" s="196"/>
      <c r="AX106" s="196"/>
      <c r="AY106" s="196"/>
      <c r="AZ106" s="196"/>
      <c r="BA106" s="196"/>
      <c r="BB106" s="196"/>
      <c r="BC106" s="196"/>
      <c r="BD106" s="196"/>
      <c r="BE106" s="196"/>
      <c r="BF106" s="196"/>
      <c r="BG106" s="196"/>
      <c r="BH106" s="196"/>
      <c r="BI106" s="196"/>
      <c r="BJ106" s="196"/>
      <c r="BK106" s="196"/>
      <c r="BL106" s="196"/>
      <c r="BM106" s="196"/>
    </row>
    <row r="107" spans="1:65" s="172" customFormat="1" x14ac:dyDescent="0.35">
      <c r="A107" s="74" t="s">
        <v>26</v>
      </c>
      <c r="B107" s="197">
        <v>0</v>
      </c>
      <c r="C107" s="197">
        <v>0</v>
      </c>
      <c r="D107" s="198">
        <v>0</v>
      </c>
      <c r="E107" s="198">
        <v>0</v>
      </c>
      <c r="F107" s="198">
        <v>0</v>
      </c>
      <c r="G107" s="198">
        <v>0</v>
      </c>
      <c r="H107" s="198">
        <v>0</v>
      </c>
      <c r="I107" s="198">
        <v>0</v>
      </c>
      <c r="J107" s="198">
        <v>0</v>
      </c>
      <c r="K107" s="198">
        <v>0</v>
      </c>
      <c r="L107" s="198">
        <v>0</v>
      </c>
      <c r="M107" s="198">
        <v>0</v>
      </c>
      <c r="N107" s="198">
        <f>((B106*B107)+(C106*C107)+(D106*D107)+(E106*E107)+(F106*F107)+(G106*G107)+(H106*H107)+(I106*I107)+(J106*J107)+(K106*K107)+(L106*L107)+(M106*M107))/SUM(B106:M106)</f>
        <v>0</v>
      </c>
      <c r="O107" s="124">
        <v>0.28275502557586418</v>
      </c>
      <c r="P107" s="124">
        <v>0.69949146013492736</v>
      </c>
      <c r="Q107" s="124">
        <v>0.670324253142215</v>
      </c>
      <c r="R107" s="124">
        <v>0.62308106283806586</v>
      </c>
      <c r="S107" s="124">
        <v>0.57281627704779514</v>
      </c>
      <c r="T107" s="124">
        <v>0.53958250291105514</v>
      </c>
      <c r="U107" s="124">
        <v>0.53689163127177386</v>
      </c>
      <c r="V107" s="124">
        <v>0.54809128448427347</v>
      </c>
      <c r="W107" s="124">
        <v>0.5594247489801244</v>
      </c>
      <c r="X107" s="124">
        <v>0.58163914630139901</v>
      </c>
      <c r="Y107" s="124">
        <v>0.62905083551999241</v>
      </c>
      <c r="Z107" s="124">
        <v>0.61539353127924168</v>
      </c>
      <c r="AA107" s="124">
        <v>0.58875211717836784</v>
      </c>
      <c r="AB107" s="124">
        <f>((O106*O107)+(P106*P107)+(Q106*Q107)+(R106*R107)+(S106*S107)+(T106*T107)+(U106*U107)+(V106*V107)+(W106*W107)+(X106*X107)+(Y106*Y107)+(Z106*Z107)+(AA106*AA107))/SUM(O106:AA106)</f>
        <v>0.57289029940931324</v>
      </c>
      <c r="AC107" s="124" t="s">
        <v>46</v>
      </c>
      <c r="AD107" s="124" t="s">
        <v>46</v>
      </c>
      <c r="AE107" s="124" t="s">
        <v>46</v>
      </c>
      <c r="AF107" s="124" t="s">
        <v>46</v>
      </c>
      <c r="AG107" s="124" t="s">
        <v>46</v>
      </c>
      <c r="AH107" s="124" t="s">
        <v>46</v>
      </c>
      <c r="AI107" s="124" t="s">
        <v>46</v>
      </c>
      <c r="AJ107" s="124" t="s">
        <v>46</v>
      </c>
      <c r="AK107" s="124" t="s">
        <v>46</v>
      </c>
      <c r="AL107" s="124" t="s">
        <v>46</v>
      </c>
      <c r="AM107" s="124" t="s">
        <v>46</v>
      </c>
      <c r="AN107" s="124" t="s">
        <v>46</v>
      </c>
      <c r="AO107" s="125" t="s">
        <v>46</v>
      </c>
      <c r="AP107" s="196"/>
      <c r="AQ107" s="196"/>
      <c r="AR107" s="196"/>
      <c r="AS107" s="196"/>
      <c r="AT107" s="196"/>
      <c r="AU107" s="196"/>
      <c r="AV107" s="196"/>
      <c r="AW107" s="196"/>
      <c r="AX107" s="196"/>
      <c r="AY107" s="196"/>
      <c r="AZ107" s="196"/>
      <c r="BA107" s="196"/>
      <c r="BB107" s="196"/>
      <c r="BC107" s="196"/>
      <c r="BD107" s="196"/>
      <c r="BE107" s="196"/>
      <c r="BF107" s="196"/>
      <c r="BG107" s="196"/>
      <c r="BH107" s="196"/>
      <c r="BI107" s="196"/>
      <c r="BJ107" s="196"/>
      <c r="BK107" s="196"/>
      <c r="BL107" s="196"/>
      <c r="BM107" s="196"/>
    </row>
    <row r="108" spans="1:65" s="178" customFormat="1" x14ac:dyDescent="0.35">
      <c r="A108" s="181" t="s">
        <v>28</v>
      </c>
      <c r="B108" s="235">
        <v>1474861</v>
      </c>
      <c r="C108" s="235">
        <v>1227698</v>
      </c>
      <c r="D108" s="229">
        <v>1385395</v>
      </c>
      <c r="E108" s="229">
        <v>1393238</v>
      </c>
      <c r="F108" s="229">
        <v>1416040</v>
      </c>
      <c r="G108" s="229">
        <v>1324881</v>
      </c>
      <c r="H108" s="229">
        <v>1428343</v>
      </c>
      <c r="I108" s="229">
        <v>1342059</v>
      </c>
      <c r="J108" s="229">
        <v>1366754</v>
      </c>
      <c r="K108" s="229">
        <v>2132100</v>
      </c>
      <c r="L108" s="229">
        <v>2358912</v>
      </c>
      <c r="M108" s="229">
        <v>1488428</v>
      </c>
      <c r="N108" s="229">
        <f>SUM(B108:M108)/12</f>
        <v>1528225.75</v>
      </c>
      <c r="O108" s="229">
        <v>1032689</v>
      </c>
      <c r="P108" s="229">
        <v>633256</v>
      </c>
      <c r="Q108" s="229">
        <v>749008</v>
      </c>
      <c r="R108" s="229">
        <v>927707</v>
      </c>
      <c r="S108" s="229">
        <v>1031151</v>
      </c>
      <c r="T108" s="229">
        <v>1069680</v>
      </c>
      <c r="U108" s="229">
        <v>1152598</v>
      </c>
      <c r="V108" s="229">
        <v>2204265</v>
      </c>
      <c r="W108" s="229">
        <v>2149150</v>
      </c>
      <c r="X108" s="229">
        <v>1244815</v>
      </c>
      <c r="Y108" s="229">
        <v>1076336</v>
      </c>
      <c r="Z108" s="229">
        <v>1031774</v>
      </c>
      <c r="AA108" s="229">
        <v>1263645</v>
      </c>
      <c r="AB108" s="230">
        <f>SUM(O108:AA108)/13</f>
        <v>1197390.3076923077</v>
      </c>
      <c r="AC108" s="175">
        <f>(O108-D108)/D108</f>
        <v>-0.25458876349344411</v>
      </c>
      <c r="AD108" s="175">
        <f t="shared" si="14"/>
        <v>-0.54547894903813998</v>
      </c>
      <c r="AE108" s="175">
        <f t="shared" si="14"/>
        <v>-0.47105448998615856</v>
      </c>
      <c r="AF108" s="175">
        <f t="shared" si="14"/>
        <v>-0.29978088598145797</v>
      </c>
      <c r="AG108" s="175">
        <f t="shared" si="14"/>
        <v>-0.27807886481048322</v>
      </c>
      <c r="AH108" s="175">
        <f t="shared" si="14"/>
        <v>-0.20295605483812559</v>
      </c>
      <c r="AI108" s="175">
        <f t="shared" si="14"/>
        <v>-0.15668949935394372</v>
      </c>
      <c r="AJ108" s="175">
        <f t="shared" si="14"/>
        <v>3.3846911495708454E-2</v>
      </c>
      <c r="AK108" s="175">
        <f t="shared" si="14"/>
        <v>-8.8923198491507954E-2</v>
      </c>
      <c r="AL108" s="189">
        <f t="shared" si="14"/>
        <v>-0.16367133647042384</v>
      </c>
      <c r="AM108" s="236">
        <f>(Y108-B108)/B108</f>
        <v>-0.27021190471508838</v>
      </c>
      <c r="AN108" s="175">
        <f>(Z108-C108)/C108</f>
        <v>-0.15958647810780827</v>
      </c>
      <c r="AO108" s="189">
        <f>(AA108-D108)/D108</f>
        <v>-8.7881073628820666E-2</v>
      </c>
      <c r="AP108" s="196"/>
      <c r="AQ108" s="196"/>
      <c r="AR108" s="196"/>
      <c r="AS108" s="196"/>
      <c r="AT108" s="196"/>
      <c r="AU108" s="196"/>
      <c r="AV108" s="196"/>
      <c r="AW108" s="196"/>
      <c r="AX108" s="196"/>
      <c r="AY108" s="196"/>
      <c r="AZ108" s="196"/>
      <c r="BA108" s="196"/>
      <c r="BB108" s="196"/>
      <c r="BC108" s="196"/>
      <c r="BD108" s="196"/>
      <c r="BE108" s="196"/>
      <c r="BF108" s="196"/>
      <c r="BG108" s="196"/>
      <c r="BH108" s="196"/>
      <c r="BI108" s="196"/>
      <c r="BJ108" s="196"/>
      <c r="BK108" s="196"/>
      <c r="BL108" s="196"/>
      <c r="BM108" s="196"/>
    </row>
    <row r="109" spans="1:65" s="66" customFormat="1" x14ac:dyDescent="0.35">
      <c r="A109" s="56" t="s">
        <v>29</v>
      </c>
      <c r="B109" s="2"/>
      <c r="C109" s="2"/>
      <c r="D109" s="2"/>
      <c r="E109" s="2"/>
      <c r="F109" s="2"/>
      <c r="G109" s="2"/>
      <c r="H109" s="2"/>
      <c r="I109" s="2"/>
      <c r="J109" s="2"/>
    </row>
    <row r="110" spans="1:65" s="66" customFormat="1" ht="12" customHeight="1" x14ac:dyDescent="0.35">
      <c r="A110" s="75" t="s">
        <v>125</v>
      </c>
      <c r="B110" s="2"/>
      <c r="C110" s="2"/>
      <c r="D110" s="2"/>
      <c r="E110" s="2"/>
      <c r="F110" s="2"/>
      <c r="G110" s="2"/>
      <c r="H110" s="2"/>
      <c r="I110" s="2"/>
      <c r="J110" s="2"/>
      <c r="K110" s="67"/>
      <c r="L110" s="67"/>
      <c r="M110" s="67"/>
      <c r="N110" s="68"/>
      <c r="O110" s="67"/>
      <c r="P110" s="67"/>
      <c r="Q110" s="67"/>
      <c r="R110" s="67"/>
      <c r="S110" s="67"/>
      <c r="T110" s="67"/>
      <c r="U110" s="67"/>
      <c r="V110" s="67"/>
      <c r="W110" s="67"/>
      <c r="X110" s="67"/>
      <c r="Y110" s="67"/>
      <c r="Z110" s="67"/>
      <c r="AA110" s="67"/>
      <c r="AB110" s="67"/>
      <c r="AC110" s="67"/>
      <c r="AD110" s="67"/>
      <c r="AE110" s="68"/>
      <c r="AF110" s="69"/>
      <c r="AG110" s="69"/>
      <c r="AH110" s="69"/>
      <c r="AI110" s="69"/>
      <c r="AJ110" s="69"/>
      <c r="AK110" s="69"/>
      <c r="AL110" s="69"/>
      <c r="AM110" s="69"/>
      <c r="AN110" s="69"/>
      <c r="AO110" s="69"/>
    </row>
    <row r="111" spans="1:65" s="66" customFormat="1" ht="12" customHeight="1" x14ac:dyDescent="0.35">
      <c r="A111" s="75" t="s">
        <v>30</v>
      </c>
      <c r="B111" s="2"/>
      <c r="C111" s="2"/>
      <c r="D111" s="2"/>
      <c r="E111" s="2"/>
      <c r="F111" s="2"/>
      <c r="G111" s="2"/>
      <c r="H111" s="2"/>
      <c r="I111" s="2"/>
      <c r="J111" s="2"/>
      <c r="K111" s="67"/>
      <c r="L111" s="67"/>
      <c r="M111" s="67"/>
      <c r="N111" s="68"/>
      <c r="O111" s="67"/>
      <c r="P111" s="67"/>
      <c r="Q111" s="67"/>
      <c r="R111" s="67"/>
      <c r="S111" s="67"/>
      <c r="T111" s="67"/>
      <c r="U111" s="67"/>
      <c r="V111" s="67"/>
      <c r="W111" s="67"/>
      <c r="X111" s="67"/>
      <c r="Y111" s="67"/>
      <c r="Z111" s="67"/>
      <c r="AA111" s="67"/>
      <c r="AB111" s="67"/>
      <c r="AC111" s="67"/>
      <c r="AD111" s="67"/>
      <c r="AE111" s="68"/>
      <c r="AF111" s="69"/>
      <c r="AG111" s="69"/>
      <c r="AH111" s="69"/>
      <c r="AI111" s="69"/>
      <c r="AJ111" s="69"/>
      <c r="AK111" s="69"/>
      <c r="AL111" s="69"/>
      <c r="AM111" s="69"/>
      <c r="AN111" s="69"/>
      <c r="AO111" s="69"/>
    </row>
    <row r="112" spans="1:65" s="66" customFormat="1" ht="12" customHeight="1" x14ac:dyDescent="0.35">
      <c r="A112" s="75" t="s">
        <v>43</v>
      </c>
      <c r="B112" s="26"/>
      <c r="C112" s="26"/>
      <c r="D112" s="26"/>
      <c r="E112" s="26"/>
      <c r="F112" s="26"/>
      <c r="G112" s="26"/>
      <c r="H112" s="26"/>
      <c r="I112" s="26"/>
      <c r="J112" s="26"/>
      <c r="K112" s="67"/>
      <c r="L112" s="67"/>
      <c r="M112" s="67"/>
      <c r="N112" s="68"/>
      <c r="O112" s="67"/>
      <c r="P112" s="67"/>
      <c r="Q112" s="67"/>
      <c r="R112" s="67"/>
      <c r="S112" s="67"/>
      <c r="T112" s="67"/>
      <c r="U112" s="67"/>
      <c r="V112" s="67"/>
      <c r="W112" s="67"/>
      <c r="X112" s="67"/>
      <c r="Y112" s="67"/>
      <c r="Z112" s="67"/>
      <c r="AA112" s="67"/>
      <c r="AB112" s="67"/>
      <c r="AC112" s="67"/>
      <c r="AD112" s="67"/>
      <c r="AE112" s="68"/>
      <c r="AF112" s="69"/>
      <c r="AG112" s="69"/>
      <c r="AH112" s="69"/>
      <c r="AI112" s="69"/>
      <c r="AJ112" s="69"/>
      <c r="AK112" s="69"/>
      <c r="AL112" s="69"/>
      <c r="AM112" s="69"/>
      <c r="AN112" s="69"/>
      <c r="AO112" s="69"/>
    </row>
    <row r="113" spans="1:41" ht="12" customHeight="1" x14ac:dyDescent="0.35">
      <c r="A113" s="241" t="s">
        <v>49</v>
      </c>
      <c r="B113" s="241"/>
      <c r="C113" s="241"/>
      <c r="D113" s="241"/>
      <c r="E113" s="241"/>
      <c r="F113" s="241"/>
      <c r="G113" s="241"/>
      <c r="H113" s="241"/>
      <c r="I113" s="241"/>
      <c r="J113" s="241"/>
      <c r="K113" s="33"/>
      <c r="L113" s="33"/>
      <c r="M113" s="33"/>
      <c r="N113" s="57"/>
      <c r="O113" s="33"/>
      <c r="P113" s="33"/>
      <c r="Q113" s="33"/>
      <c r="R113" s="33"/>
      <c r="S113" s="33"/>
      <c r="T113" s="33"/>
      <c r="U113" s="33"/>
      <c r="V113" s="33"/>
      <c r="W113" s="33"/>
      <c r="X113" s="33"/>
      <c r="Y113" s="58"/>
      <c r="Z113" s="34"/>
      <c r="AA113" s="34"/>
      <c r="AB113" s="34"/>
      <c r="AC113" s="34"/>
      <c r="AD113" s="34"/>
      <c r="AE113" s="34"/>
      <c r="AF113" s="34"/>
      <c r="AG113" s="34"/>
      <c r="AH113" s="34"/>
      <c r="AI113" s="34"/>
      <c r="AJ113" s="34"/>
    </row>
    <row r="114" spans="1:41" s="113" customFormat="1" ht="12" customHeight="1" x14ac:dyDescent="0.35">
      <c r="A114" s="92" t="s">
        <v>59</v>
      </c>
      <c r="B114" s="92"/>
      <c r="C114" s="92"/>
      <c r="D114" s="29"/>
      <c r="E114" s="29"/>
      <c r="F114" s="29"/>
      <c r="G114" s="29"/>
      <c r="H114" s="29"/>
      <c r="I114" s="29"/>
      <c r="J114" s="29"/>
      <c r="K114" s="199"/>
      <c r="L114" s="199"/>
      <c r="M114" s="199"/>
      <c r="N114" s="59"/>
      <c r="O114" s="199"/>
      <c r="P114" s="199"/>
      <c r="Q114" s="199"/>
      <c r="R114" s="199"/>
      <c r="S114" s="199"/>
      <c r="T114" s="199"/>
      <c r="U114" s="199"/>
      <c r="V114" s="199"/>
      <c r="W114" s="199"/>
      <c r="X114" s="199"/>
      <c r="Y114" s="199"/>
      <c r="Z114" s="199"/>
      <c r="AA114" s="199"/>
      <c r="AB114" s="199"/>
      <c r="AC114" s="199"/>
      <c r="AD114" s="199"/>
      <c r="AE114" s="60"/>
      <c r="AF114" s="200"/>
      <c r="AG114" s="200"/>
      <c r="AH114" s="200"/>
      <c r="AI114" s="200"/>
      <c r="AJ114" s="200"/>
      <c r="AK114" s="200"/>
      <c r="AL114" s="200"/>
      <c r="AM114" s="200"/>
      <c r="AN114" s="200"/>
      <c r="AO114" s="200"/>
    </row>
    <row r="115" spans="1:41" s="113" customFormat="1" ht="12" customHeight="1" x14ac:dyDescent="0.35">
      <c r="A115" s="278" t="s">
        <v>268</v>
      </c>
      <c r="B115" s="92"/>
      <c r="C115" s="92"/>
      <c r="D115" s="29"/>
      <c r="E115" s="29"/>
      <c r="F115" s="29"/>
      <c r="G115" s="29"/>
      <c r="H115" s="29"/>
      <c r="I115" s="29"/>
      <c r="J115" s="29"/>
      <c r="K115" s="23"/>
      <c r="L115" s="23"/>
      <c r="M115" s="23"/>
      <c r="N115" s="60"/>
      <c r="O115" s="23"/>
      <c r="P115" s="23"/>
      <c r="Q115" s="23"/>
      <c r="R115" s="23"/>
      <c r="S115" s="23"/>
      <c r="T115" s="23"/>
      <c r="U115" s="23"/>
      <c r="V115" s="23"/>
      <c r="W115" s="23"/>
      <c r="X115" s="23"/>
      <c r="Y115" s="60"/>
      <c r="Z115" s="152"/>
      <c r="AA115" s="152"/>
      <c r="AB115" s="152"/>
      <c r="AC115" s="152"/>
      <c r="AD115" s="152"/>
      <c r="AE115" s="152"/>
      <c r="AF115" s="152"/>
      <c r="AG115" s="152"/>
      <c r="AH115" s="152"/>
      <c r="AI115" s="152"/>
      <c r="AJ115" s="152"/>
    </row>
    <row r="116" spans="1:41" s="113" customFormat="1" ht="12" customHeight="1" x14ac:dyDescent="0.35">
      <c r="A116" s="92" t="s">
        <v>45</v>
      </c>
      <c r="B116" s="92"/>
      <c r="C116" s="92"/>
      <c r="D116" s="29"/>
      <c r="E116" s="29"/>
      <c r="F116" s="29"/>
      <c r="G116" s="29"/>
      <c r="H116" s="29"/>
      <c r="I116" s="29"/>
      <c r="J116" s="29"/>
      <c r="K116" s="23"/>
      <c r="L116" s="23"/>
      <c r="M116" s="23"/>
      <c r="N116" s="60"/>
      <c r="O116" s="23"/>
      <c r="P116" s="23"/>
      <c r="Q116" s="23"/>
      <c r="R116" s="23"/>
      <c r="S116" s="23"/>
      <c r="T116" s="23"/>
      <c r="U116" s="23"/>
      <c r="V116" s="23"/>
      <c r="W116" s="23"/>
      <c r="X116" s="23"/>
      <c r="Y116" s="23"/>
      <c r="Z116" s="23"/>
      <c r="AA116" s="23"/>
      <c r="AB116" s="23"/>
      <c r="AC116" s="23"/>
      <c r="AD116" s="23"/>
      <c r="AE116" s="60"/>
      <c r="AF116" s="152"/>
      <c r="AG116" s="152"/>
      <c r="AH116" s="152"/>
      <c r="AI116" s="152"/>
      <c r="AJ116" s="152"/>
      <c r="AK116" s="152"/>
      <c r="AL116" s="152"/>
      <c r="AM116" s="152"/>
      <c r="AN116" s="152"/>
      <c r="AO116" s="152"/>
    </row>
    <row r="117" spans="1:41" s="113" customFormat="1" ht="12" customHeight="1" x14ac:dyDescent="0.35">
      <c r="A117" s="75" t="s">
        <v>269</v>
      </c>
      <c r="B117" s="92"/>
      <c r="C117" s="92"/>
      <c r="D117" s="29"/>
      <c r="E117" s="29"/>
      <c r="F117" s="29"/>
      <c r="G117" s="29"/>
      <c r="H117" s="29"/>
      <c r="I117" s="29"/>
      <c r="J117" s="29"/>
      <c r="K117" s="23"/>
      <c r="L117" s="23"/>
      <c r="M117" s="23"/>
      <c r="N117" s="59"/>
      <c r="O117" s="23"/>
      <c r="P117" s="23"/>
      <c r="Q117" s="23"/>
      <c r="R117" s="23"/>
      <c r="S117" s="23"/>
      <c r="T117" s="23"/>
      <c r="U117" s="23"/>
      <c r="V117" s="23"/>
      <c r="W117" s="23"/>
      <c r="X117" s="23"/>
      <c r="Y117" s="23"/>
      <c r="Z117" s="23"/>
      <c r="AA117" s="23"/>
      <c r="AB117" s="23"/>
      <c r="AC117" s="23"/>
      <c r="AD117" s="23"/>
      <c r="AE117" s="60"/>
      <c r="AF117" s="24"/>
      <c r="AG117" s="24"/>
      <c r="AH117" s="24"/>
      <c r="AI117" s="24"/>
      <c r="AJ117" s="24"/>
      <c r="AK117" s="24"/>
      <c r="AL117" s="24"/>
      <c r="AM117" s="24"/>
      <c r="AN117" s="24"/>
      <c r="AO117" s="24"/>
    </row>
    <row r="118" spans="1:41" s="113" customFormat="1" ht="12" customHeight="1" x14ac:dyDescent="0.35">
      <c r="A118" s="56" t="s">
        <v>32</v>
      </c>
      <c r="B118" s="56"/>
      <c r="C118" s="56"/>
      <c r="K118" s="23"/>
      <c r="L118" s="23"/>
      <c r="M118" s="23"/>
      <c r="N118" s="59"/>
      <c r="O118" s="23"/>
      <c r="P118" s="23"/>
      <c r="Q118" s="23"/>
      <c r="R118" s="23"/>
      <c r="S118" s="23"/>
      <c r="T118" s="23"/>
      <c r="U118" s="23"/>
      <c r="V118" s="23"/>
      <c r="W118" s="23"/>
      <c r="X118" s="23"/>
      <c r="Y118" s="23"/>
      <c r="Z118" s="23"/>
      <c r="AA118" s="23"/>
      <c r="AB118" s="23"/>
      <c r="AC118" s="23"/>
      <c r="AD118" s="23"/>
      <c r="AE118" s="60"/>
      <c r="AF118" s="24"/>
      <c r="AG118" s="24"/>
      <c r="AH118" s="24"/>
      <c r="AI118" s="24"/>
      <c r="AJ118" s="24"/>
      <c r="AK118" s="24"/>
      <c r="AL118" s="24"/>
      <c r="AM118" s="24"/>
      <c r="AN118" s="24"/>
      <c r="AO118" s="24"/>
    </row>
    <row r="119" spans="1:41" s="66" customFormat="1" ht="30" customHeight="1" x14ac:dyDescent="0.35">
      <c r="A119" s="61" t="s">
        <v>270</v>
      </c>
      <c r="B119" s="61"/>
      <c r="C119" s="61"/>
      <c r="D119" s="17"/>
      <c r="E119" s="17"/>
      <c r="F119" s="17"/>
      <c r="G119" s="17"/>
      <c r="H119" s="17"/>
      <c r="I119" s="17"/>
      <c r="J119" s="17"/>
      <c r="K119" s="67"/>
      <c r="L119" s="67"/>
      <c r="M119" s="67"/>
      <c r="N119" s="71"/>
      <c r="O119" s="67"/>
      <c r="P119" s="67"/>
      <c r="Q119" s="67"/>
      <c r="R119" s="67"/>
      <c r="S119" s="67"/>
      <c r="T119" s="67"/>
      <c r="U119" s="67"/>
      <c r="V119" s="67"/>
      <c r="W119" s="67"/>
      <c r="X119" s="67"/>
      <c r="Y119" s="67"/>
      <c r="Z119" s="67"/>
      <c r="AA119" s="67"/>
      <c r="AB119" s="67"/>
      <c r="AC119" s="67"/>
      <c r="AD119" s="67"/>
      <c r="AE119" s="68"/>
      <c r="AF119" s="73"/>
      <c r="AG119" s="73"/>
      <c r="AH119" s="73"/>
      <c r="AI119" s="73"/>
      <c r="AJ119" s="73"/>
      <c r="AK119" s="73"/>
      <c r="AL119" s="73"/>
      <c r="AM119" s="73"/>
      <c r="AN119" s="73"/>
      <c r="AO119" s="73"/>
    </row>
    <row r="120" spans="1:41" s="65" customFormat="1" ht="20.25" customHeight="1" x14ac:dyDescent="0.35">
      <c r="A120" s="191" t="s">
        <v>189</v>
      </c>
    </row>
    <row r="121" spans="1:41" s="105" customFormat="1" x14ac:dyDescent="0.35">
      <c r="A121" s="137"/>
      <c r="B121" s="282" t="s">
        <v>145</v>
      </c>
      <c r="C121" s="283"/>
      <c r="D121" s="283"/>
      <c r="E121" s="283"/>
      <c r="F121" s="283"/>
      <c r="G121" s="283"/>
      <c r="H121" s="283"/>
      <c r="I121" s="283"/>
      <c r="J121" s="283"/>
      <c r="K121" s="283"/>
      <c r="L121" s="283"/>
      <c r="M121" s="283"/>
      <c r="N121" s="284"/>
      <c r="O121" s="279" t="s">
        <v>55</v>
      </c>
      <c r="P121" s="280"/>
      <c r="Q121" s="280"/>
      <c r="R121" s="280"/>
      <c r="S121" s="280"/>
      <c r="T121" s="280"/>
      <c r="U121" s="280"/>
      <c r="V121" s="280"/>
      <c r="W121" s="280"/>
      <c r="X121" s="280"/>
      <c r="Y121" s="280"/>
      <c r="Z121" s="280"/>
      <c r="AA121" s="280"/>
      <c r="AB121" s="281"/>
      <c r="AC121" s="281" t="s">
        <v>57</v>
      </c>
      <c r="AD121" s="281"/>
      <c r="AE121" s="281"/>
      <c r="AF121" s="281"/>
      <c r="AG121" s="281"/>
      <c r="AH121" s="281"/>
      <c r="AI121" s="281"/>
      <c r="AJ121" s="281"/>
      <c r="AK121" s="281"/>
      <c r="AL121" s="281"/>
      <c r="AM121" s="280"/>
      <c r="AN121" s="280"/>
      <c r="AO121" s="280"/>
    </row>
    <row r="122" spans="1:41" s="105" customFormat="1" ht="44.15" customHeight="1" x14ac:dyDescent="0.35">
      <c r="A122" s="106" t="s">
        <v>35</v>
      </c>
      <c r="B122" s="107" t="s">
        <v>203</v>
      </c>
      <c r="C122" s="107" t="s">
        <v>204</v>
      </c>
      <c r="D122" s="107" t="s">
        <v>193</v>
      </c>
      <c r="E122" s="107" t="s">
        <v>194</v>
      </c>
      <c r="F122" s="107" t="s">
        <v>195</v>
      </c>
      <c r="G122" s="107" t="s">
        <v>196</v>
      </c>
      <c r="H122" s="107" t="s">
        <v>197</v>
      </c>
      <c r="I122" s="107" t="s">
        <v>198</v>
      </c>
      <c r="J122" s="107" t="s">
        <v>199</v>
      </c>
      <c r="K122" s="107" t="s">
        <v>200</v>
      </c>
      <c r="L122" s="107" t="s">
        <v>201</v>
      </c>
      <c r="M122" s="107" t="s">
        <v>202</v>
      </c>
      <c r="N122" s="107" t="s">
        <v>168</v>
      </c>
      <c r="O122" s="107" t="s">
        <v>219</v>
      </c>
      <c r="P122" s="107" t="s">
        <v>216</v>
      </c>
      <c r="Q122" s="107" t="s">
        <v>215</v>
      </c>
      <c r="R122" s="107" t="s">
        <v>214</v>
      </c>
      <c r="S122" s="107" t="s">
        <v>213</v>
      </c>
      <c r="T122" s="107" t="s">
        <v>212</v>
      </c>
      <c r="U122" s="107" t="s">
        <v>217</v>
      </c>
      <c r="V122" s="107" t="s">
        <v>211</v>
      </c>
      <c r="W122" s="107" t="s">
        <v>210</v>
      </c>
      <c r="X122" s="107" t="s">
        <v>209</v>
      </c>
      <c r="Y122" s="107" t="s">
        <v>208</v>
      </c>
      <c r="Z122" s="107" t="s">
        <v>207</v>
      </c>
      <c r="AA122" s="107" t="s">
        <v>206</v>
      </c>
      <c r="AB122" s="107" t="s">
        <v>205</v>
      </c>
      <c r="AC122" s="107" t="s">
        <v>60</v>
      </c>
      <c r="AD122" s="107" t="s">
        <v>61</v>
      </c>
      <c r="AE122" s="107" t="s">
        <v>62</v>
      </c>
      <c r="AF122" s="107" t="s">
        <v>63</v>
      </c>
      <c r="AG122" s="107" t="s">
        <v>64</v>
      </c>
      <c r="AH122" s="107" t="s">
        <v>65</v>
      </c>
      <c r="AI122" s="107" t="s">
        <v>66</v>
      </c>
      <c r="AJ122" s="107" t="s">
        <v>67</v>
      </c>
      <c r="AK122" s="107" t="s">
        <v>68</v>
      </c>
      <c r="AL122" s="107" t="s">
        <v>69</v>
      </c>
      <c r="AM122" s="107" t="s">
        <v>70</v>
      </c>
      <c r="AN122" s="107" t="s">
        <v>71</v>
      </c>
      <c r="AO122" s="107" t="s">
        <v>72</v>
      </c>
    </row>
    <row r="123" spans="1:41" s="165" customFormat="1" x14ac:dyDescent="0.35">
      <c r="A123" s="74" t="s">
        <v>23</v>
      </c>
      <c r="B123" s="195">
        <v>479194</v>
      </c>
      <c r="C123" s="195">
        <v>407499</v>
      </c>
      <c r="D123" s="167">
        <v>462079</v>
      </c>
      <c r="E123" s="167">
        <v>471008</v>
      </c>
      <c r="F123" s="167">
        <v>478828</v>
      </c>
      <c r="G123" s="167">
        <v>441324</v>
      </c>
      <c r="H123" s="167">
        <v>455689</v>
      </c>
      <c r="I123" s="167">
        <v>425328</v>
      </c>
      <c r="J123" s="167">
        <v>441479</v>
      </c>
      <c r="K123" s="167">
        <v>479970</v>
      </c>
      <c r="L123" s="167">
        <v>449434</v>
      </c>
      <c r="M123" s="167">
        <v>421255</v>
      </c>
      <c r="N123" s="167">
        <f>SUM(B123:M123)/12</f>
        <v>451090.58333333331</v>
      </c>
      <c r="O123" s="167">
        <v>399782</v>
      </c>
      <c r="P123" s="167">
        <v>303981</v>
      </c>
      <c r="Q123" s="167">
        <v>337664</v>
      </c>
      <c r="R123" s="167">
        <v>388551</v>
      </c>
      <c r="S123" s="167">
        <v>401364</v>
      </c>
      <c r="T123" s="167">
        <v>399856</v>
      </c>
      <c r="U123" s="167">
        <v>426847</v>
      </c>
      <c r="V123" s="167">
        <v>433719</v>
      </c>
      <c r="W123" s="167">
        <v>430293</v>
      </c>
      <c r="X123" s="167">
        <v>401507</v>
      </c>
      <c r="Y123" s="167">
        <v>407372</v>
      </c>
      <c r="Z123" s="167">
        <v>387957</v>
      </c>
      <c r="AA123" s="167">
        <v>469611</v>
      </c>
      <c r="AB123" s="169">
        <f>SUM(O123:AA123)/13</f>
        <v>399115.69230769231</v>
      </c>
      <c r="AC123" s="124">
        <f t="shared" ref="AC123:AL127" si="15">(O123-D123)/D123</f>
        <v>-0.13481893788724439</v>
      </c>
      <c r="AD123" s="124">
        <f t="shared" si="15"/>
        <v>-0.35461605747673075</v>
      </c>
      <c r="AE123" s="124">
        <f t="shared" si="15"/>
        <v>-0.29481149807446516</v>
      </c>
      <c r="AF123" s="124">
        <f t="shared" si="15"/>
        <v>-0.11957881284498463</v>
      </c>
      <c r="AG123" s="124">
        <f t="shared" si="15"/>
        <v>-0.11921507870499398</v>
      </c>
      <c r="AH123" s="124">
        <f t="shared" si="15"/>
        <v>-5.9887898280856187E-2</v>
      </c>
      <c r="AI123" s="124">
        <f t="shared" si="15"/>
        <v>-3.3143139311269616E-2</v>
      </c>
      <c r="AJ123" s="124">
        <f t="shared" si="15"/>
        <v>-9.6362272642040128E-2</v>
      </c>
      <c r="AK123" s="124">
        <f t="shared" si="15"/>
        <v>-4.2589123208302E-2</v>
      </c>
      <c r="AL123" s="124">
        <f t="shared" si="15"/>
        <v>-4.6878968795622603E-2</v>
      </c>
      <c r="AM123" s="124">
        <f>(Y123-B123)/B123</f>
        <v>-0.14988084157981946</v>
      </c>
      <c r="AN123" s="124">
        <f>(Z123-C123)/C123</f>
        <v>-4.7955945904161731E-2</v>
      </c>
      <c r="AO123" s="125">
        <f>(AA123-D123)/D123</f>
        <v>1.6300243032035647E-2</v>
      </c>
    </row>
    <row r="124" spans="1:41" s="165" customFormat="1" x14ac:dyDescent="0.35">
      <c r="A124" s="74" t="s">
        <v>24</v>
      </c>
      <c r="B124" s="197">
        <v>2.6878466758765759E-3</v>
      </c>
      <c r="C124" s="197">
        <v>3.1263880402160496E-3</v>
      </c>
      <c r="D124" s="198">
        <v>3.008143629119696E-3</v>
      </c>
      <c r="E124" s="198">
        <v>2.932009647394524E-3</v>
      </c>
      <c r="F124" s="198">
        <v>3.0052544963953655E-3</v>
      </c>
      <c r="G124" s="198">
        <v>3.0272543528110868E-3</v>
      </c>
      <c r="H124" s="198">
        <v>3.0327701568394236E-3</v>
      </c>
      <c r="I124" s="198">
        <v>3.228096904036414E-3</v>
      </c>
      <c r="J124" s="198">
        <v>3.1756889908693279E-3</v>
      </c>
      <c r="K124" s="198">
        <v>3.1085276163093528E-3</v>
      </c>
      <c r="L124" s="198">
        <v>3.0416034389921546E-3</v>
      </c>
      <c r="M124" s="198">
        <v>3.4231047702697891E-3</v>
      </c>
      <c r="N124" s="198">
        <f>((B123*B124)+(C123*C124)+(D123*D124)+(E123*E124)+(F123*F124)+(G123*G124)+(H123*H124)+(I123*I124)+(J123*J124)+(K123*K124)+(L123*L124)+(M123*M124))/SUM(B123:M123)</f>
        <v>3.0603609363751218E-3</v>
      </c>
      <c r="O124" s="124">
        <v>0.18039331435632419</v>
      </c>
      <c r="P124" s="124">
        <v>0.44933729410719747</v>
      </c>
      <c r="Q124" s="124">
        <v>0.38507510424564062</v>
      </c>
      <c r="R124" s="124">
        <v>0.35369102125589691</v>
      </c>
      <c r="S124" s="124">
        <v>0.30448171734385743</v>
      </c>
      <c r="T124" s="124">
        <v>0.27709725501180427</v>
      </c>
      <c r="U124" s="124">
        <v>0.29041319254908665</v>
      </c>
      <c r="V124" s="124">
        <v>0.29072510081412156</v>
      </c>
      <c r="W124" s="124">
        <v>0.29363480233236422</v>
      </c>
      <c r="X124" s="124">
        <v>0.30599466509923862</v>
      </c>
      <c r="Y124" s="124">
        <v>0.35169329261706744</v>
      </c>
      <c r="Z124" s="124">
        <v>0.33694198068342623</v>
      </c>
      <c r="AA124" s="124">
        <v>0.32528198870980451</v>
      </c>
      <c r="AB124" s="124">
        <f>((O123*O124)+(P123*P124)+(Q123*Q124)+(R123*R124)+(S123*S124)+(T123*T124)+(U123*U124)+(V123*V124)+(W123*W124)+(X123*X124)+(Y123*Y124)+(Z123*Z124)+(AA123*AA124))/SUM(O123:AA123)</f>
        <v>0.31515365508053961</v>
      </c>
      <c r="AC124" s="124" t="s">
        <v>46</v>
      </c>
      <c r="AD124" s="124" t="s">
        <v>46</v>
      </c>
      <c r="AE124" s="124" t="s">
        <v>46</v>
      </c>
      <c r="AF124" s="124" t="s">
        <v>46</v>
      </c>
      <c r="AG124" s="124" t="s">
        <v>46</v>
      </c>
      <c r="AH124" s="124" t="s">
        <v>46</v>
      </c>
      <c r="AI124" s="124" t="s">
        <v>46</v>
      </c>
      <c r="AJ124" s="124" t="s">
        <v>46</v>
      </c>
      <c r="AK124" s="124" t="s">
        <v>46</v>
      </c>
      <c r="AL124" s="124" t="s">
        <v>46</v>
      </c>
      <c r="AM124" s="124" t="s">
        <v>46</v>
      </c>
      <c r="AN124" s="124" t="s">
        <v>46</v>
      </c>
      <c r="AO124" s="125" t="s">
        <v>46</v>
      </c>
    </row>
    <row r="125" spans="1:41" s="165" customFormat="1" x14ac:dyDescent="0.35">
      <c r="A125" s="74" t="s">
        <v>25</v>
      </c>
      <c r="B125" s="195">
        <v>24827</v>
      </c>
      <c r="C125" s="195">
        <v>20586</v>
      </c>
      <c r="D125" s="167">
        <v>23677</v>
      </c>
      <c r="E125" s="167">
        <v>24567</v>
      </c>
      <c r="F125" s="167">
        <v>24774</v>
      </c>
      <c r="G125" s="167">
        <v>22209</v>
      </c>
      <c r="H125" s="167">
        <v>22435</v>
      </c>
      <c r="I125" s="167">
        <v>20842</v>
      </c>
      <c r="J125" s="167">
        <v>22860</v>
      </c>
      <c r="K125" s="167">
        <v>25329</v>
      </c>
      <c r="L125" s="167">
        <v>23831</v>
      </c>
      <c r="M125" s="167">
        <v>20732</v>
      </c>
      <c r="N125" s="167">
        <f>SUM(B125:M125)/12</f>
        <v>23055.75</v>
      </c>
      <c r="O125" s="167">
        <v>23177</v>
      </c>
      <c r="P125" s="167">
        <v>21023</v>
      </c>
      <c r="Q125" s="167">
        <v>21305</v>
      </c>
      <c r="R125" s="167">
        <v>24080</v>
      </c>
      <c r="S125" s="167">
        <v>23104</v>
      </c>
      <c r="T125" s="167">
        <v>22574</v>
      </c>
      <c r="U125" s="167">
        <v>25679</v>
      </c>
      <c r="V125" s="167">
        <v>26711</v>
      </c>
      <c r="W125" s="167">
        <v>27101</v>
      </c>
      <c r="X125" s="167">
        <v>24242</v>
      </c>
      <c r="Y125" s="167">
        <v>27917</v>
      </c>
      <c r="Z125" s="167">
        <v>26734</v>
      </c>
      <c r="AA125" s="167">
        <v>31308</v>
      </c>
      <c r="AB125" s="169">
        <f>SUM(O125:AA125)/13</f>
        <v>24996.538461538461</v>
      </c>
      <c r="AC125" s="124">
        <f>(O125-D125)/D125</f>
        <v>-2.1117540228914135E-2</v>
      </c>
      <c r="AD125" s="124">
        <f t="shared" si="15"/>
        <v>-0.14425855822851794</v>
      </c>
      <c r="AE125" s="124">
        <f t="shared" si="15"/>
        <v>-0.14002583353515782</v>
      </c>
      <c r="AF125" s="124">
        <f t="shared" si="15"/>
        <v>8.4245125849880684E-2</v>
      </c>
      <c r="AG125" s="124">
        <f t="shared" si="15"/>
        <v>2.981947849342545E-2</v>
      </c>
      <c r="AH125" s="124">
        <f t="shared" si="15"/>
        <v>8.3101429805201035E-2</v>
      </c>
      <c r="AI125" s="124">
        <f t="shared" si="15"/>
        <v>0.12331583552055993</v>
      </c>
      <c r="AJ125" s="124">
        <f t="shared" si="15"/>
        <v>5.4561964546567178E-2</v>
      </c>
      <c r="AK125" s="124">
        <f t="shared" si="15"/>
        <v>0.13721623095967436</v>
      </c>
      <c r="AL125" s="124">
        <f t="shared" si="15"/>
        <v>0.16930349218599267</v>
      </c>
      <c r="AM125" s="124">
        <f>(Y125-B125)/B125</f>
        <v>0.12446127200225561</v>
      </c>
      <c r="AN125" s="124">
        <f>(Z125-C125)/C125</f>
        <v>0.29864956766734674</v>
      </c>
      <c r="AO125" s="125">
        <f>(AA125-D125)/D125</f>
        <v>0.32229589897368754</v>
      </c>
    </row>
    <row r="126" spans="1:41" s="165" customFormat="1" x14ac:dyDescent="0.35">
      <c r="A126" s="74" t="s">
        <v>26</v>
      </c>
      <c r="B126" s="197">
        <v>0</v>
      </c>
      <c r="C126" s="197">
        <v>0</v>
      </c>
      <c r="D126" s="198">
        <v>0</v>
      </c>
      <c r="E126" s="198">
        <v>0</v>
      </c>
      <c r="F126" s="198">
        <v>0</v>
      </c>
      <c r="G126" s="198">
        <v>0</v>
      </c>
      <c r="H126" s="198">
        <v>0</v>
      </c>
      <c r="I126" s="198">
        <v>0</v>
      </c>
      <c r="J126" s="198">
        <v>0</v>
      </c>
      <c r="K126" s="198">
        <v>0</v>
      </c>
      <c r="L126" s="198">
        <v>0</v>
      </c>
      <c r="M126" s="198">
        <v>0</v>
      </c>
      <c r="N126" s="198">
        <f>((B125*B126)+(C125*C126)+(D125*D126)+(E125*E126)+(F125*F126)+(G125*G126)+(H125*H126)+(I125*I126)+(J125*J126)+(K125*K126)+(L125*L126)+(M125*M126))/SUM(B125:M125)</f>
        <v>0</v>
      </c>
      <c r="O126" s="124">
        <v>0.26742028735384216</v>
      </c>
      <c r="P126" s="124">
        <v>0.65856442943442894</v>
      </c>
      <c r="Q126" s="124">
        <v>0.62290542126261439</v>
      </c>
      <c r="R126" s="124">
        <v>0.5771179401993356</v>
      </c>
      <c r="S126" s="124">
        <v>0.52371883656509699</v>
      </c>
      <c r="T126" s="124">
        <v>0.49557012492247721</v>
      </c>
      <c r="U126" s="124">
        <v>0.48845360021807704</v>
      </c>
      <c r="V126" s="124">
        <v>0.49530156115458052</v>
      </c>
      <c r="W126" s="124">
        <v>0.50629128076454744</v>
      </c>
      <c r="X126" s="124">
        <v>0.52569919973599533</v>
      </c>
      <c r="Y126" s="124">
        <v>0.59379589497438834</v>
      </c>
      <c r="Z126" s="124">
        <v>0.57088351911423652</v>
      </c>
      <c r="AA126" s="124">
        <v>0.54800689919509393</v>
      </c>
      <c r="AB126" s="124">
        <f>((O125*O126)+(P125*P126)+(Q125*Q126)+(R125*R126)+(S125*S126)+(T125*T126)+(U125*U126)+(V125*V126)+(W125*W126)+(X125*X126)+(Y125*Y126)+(Z125*Z126)+(AA125*AA126))/SUM(O125:AA125)</f>
        <v>0.52847932790694097</v>
      </c>
      <c r="AC126" s="124" t="s">
        <v>46</v>
      </c>
      <c r="AD126" s="124" t="s">
        <v>46</v>
      </c>
      <c r="AE126" s="124" t="s">
        <v>46</v>
      </c>
      <c r="AF126" s="124" t="s">
        <v>46</v>
      </c>
      <c r="AG126" s="124" t="s">
        <v>46</v>
      </c>
      <c r="AH126" s="124" t="s">
        <v>46</v>
      </c>
      <c r="AI126" s="124" t="s">
        <v>46</v>
      </c>
      <c r="AJ126" s="124" t="s">
        <v>46</v>
      </c>
      <c r="AK126" s="124" t="s">
        <v>46</v>
      </c>
      <c r="AL126" s="124" t="s">
        <v>46</v>
      </c>
      <c r="AM126" s="124" t="s">
        <v>46</v>
      </c>
      <c r="AN126" s="124" t="s">
        <v>46</v>
      </c>
      <c r="AO126" s="125" t="s">
        <v>46</v>
      </c>
    </row>
    <row r="127" spans="1:41" s="165" customFormat="1" x14ac:dyDescent="0.35">
      <c r="A127" s="181" t="s">
        <v>28</v>
      </c>
      <c r="B127" s="235">
        <v>166749</v>
      </c>
      <c r="C127" s="235">
        <v>140392</v>
      </c>
      <c r="D127" s="229">
        <v>159178</v>
      </c>
      <c r="E127" s="229">
        <v>164832</v>
      </c>
      <c r="F127" s="229">
        <v>168540</v>
      </c>
      <c r="G127" s="229">
        <v>156385</v>
      </c>
      <c r="H127" s="229">
        <v>164816</v>
      </c>
      <c r="I127" s="229">
        <v>153003</v>
      </c>
      <c r="J127" s="229">
        <v>158065</v>
      </c>
      <c r="K127" s="229">
        <v>246748</v>
      </c>
      <c r="L127" s="229">
        <v>254546</v>
      </c>
      <c r="M127" s="229">
        <v>160076</v>
      </c>
      <c r="N127" s="229">
        <f>SUM(B127:M127)/12</f>
        <v>174444.16666666666</v>
      </c>
      <c r="O127" s="229">
        <v>119432</v>
      </c>
      <c r="P127" s="229">
        <v>78026</v>
      </c>
      <c r="Q127" s="229">
        <v>91875</v>
      </c>
      <c r="R127" s="229">
        <v>114597</v>
      </c>
      <c r="S127" s="229">
        <v>121492</v>
      </c>
      <c r="T127" s="229">
        <v>124015</v>
      </c>
      <c r="U127" s="229">
        <v>137221</v>
      </c>
      <c r="V127" s="229">
        <v>235624</v>
      </c>
      <c r="W127" s="229">
        <v>260477</v>
      </c>
      <c r="X127" s="229">
        <v>148660</v>
      </c>
      <c r="Y127" s="229">
        <v>128749</v>
      </c>
      <c r="Z127" s="229">
        <v>125159</v>
      </c>
      <c r="AA127" s="229">
        <v>151434</v>
      </c>
      <c r="AB127" s="230">
        <f>SUM(O127:AA127)/13</f>
        <v>141289.30769230769</v>
      </c>
      <c r="AC127" s="175">
        <f>(O127-D127)/D127</f>
        <v>-0.24969530965334405</v>
      </c>
      <c r="AD127" s="175">
        <f t="shared" si="15"/>
        <v>-0.5266331780236847</v>
      </c>
      <c r="AE127" s="175">
        <f t="shared" si="15"/>
        <v>-0.45487718049127801</v>
      </c>
      <c r="AF127" s="175">
        <f t="shared" si="15"/>
        <v>-0.26721232854813443</v>
      </c>
      <c r="AG127" s="175">
        <f t="shared" si="15"/>
        <v>-0.26286282885156781</v>
      </c>
      <c r="AH127" s="175">
        <f t="shared" si="15"/>
        <v>-0.18946033737900564</v>
      </c>
      <c r="AI127" s="175">
        <f t="shared" si="15"/>
        <v>-0.13186980039857021</v>
      </c>
      <c r="AJ127" s="175">
        <f t="shared" si="15"/>
        <v>-4.5082432279086357E-2</v>
      </c>
      <c r="AK127" s="175">
        <f t="shared" si="15"/>
        <v>2.33003072136274E-2</v>
      </c>
      <c r="AL127" s="189">
        <f t="shared" si="15"/>
        <v>-7.131612484070067E-2</v>
      </c>
      <c r="AM127" s="236">
        <f>(Y127-B127)/B127</f>
        <v>-0.22788742361273531</v>
      </c>
      <c r="AN127" s="175">
        <f>(Z127-C127)/C127</f>
        <v>-0.10850333352327768</v>
      </c>
      <c r="AO127" s="189">
        <f>(AA127-D127)/D127</f>
        <v>-4.8649939061930672E-2</v>
      </c>
    </row>
    <row r="128" spans="1:41" s="66" customFormat="1" x14ac:dyDescent="0.35">
      <c r="A128" s="56" t="s">
        <v>29</v>
      </c>
      <c r="B128" s="2"/>
      <c r="C128" s="2"/>
      <c r="D128" s="2"/>
      <c r="E128" s="2"/>
      <c r="F128" s="2"/>
      <c r="G128" s="2"/>
      <c r="H128" s="2"/>
      <c r="I128" s="2"/>
      <c r="J128" s="2"/>
    </row>
    <row r="129" spans="1:41" s="66" customFormat="1" ht="12" customHeight="1" x14ac:dyDescent="0.35">
      <c r="A129" s="75" t="s">
        <v>125</v>
      </c>
      <c r="B129" s="2"/>
      <c r="C129" s="2"/>
      <c r="D129" s="2"/>
      <c r="E129" s="2"/>
      <c r="F129" s="2"/>
      <c r="G129" s="2"/>
      <c r="H129" s="2"/>
      <c r="I129" s="2"/>
      <c r="J129" s="2"/>
      <c r="K129" s="67"/>
      <c r="L129" s="67"/>
      <c r="M129" s="67"/>
      <c r="N129" s="68"/>
      <c r="O129" s="67"/>
      <c r="P129" s="67"/>
      <c r="Q129" s="67"/>
      <c r="R129" s="67"/>
      <c r="S129" s="67"/>
      <c r="T129" s="67"/>
      <c r="U129" s="67"/>
      <c r="V129" s="67"/>
      <c r="W129" s="67"/>
      <c r="X129" s="67"/>
      <c r="Y129" s="67"/>
      <c r="Z129" s="67"/>
      <c r="AA129" s="67"/>
      <c r="AB129" s="67"/>
      <c r="AC129" s="67"/>
      <c r="AD129" s="67"/>
      <c r="AE129" s="68"/>
      <c r="AF129" s="69"/>
      <c r="AG129" s="69"/>
      <c r="AH129" s="69"/>
      <c r="AI129" s="69"/>
      <c r="AJ129" s="69"/>
      <c r="AK129" s="69"/>
      <c r="AL129" s="69"/>
      <c r="AM129" s="69"/>
      <c r="AN129" s="69"/>
      <c r="AO129" s="69"/>
    </row>
    <row r="130" spans="1:41" s="66" customFormat="1" ht="12" customHeight="1" x14ac:dyDescent="0.35">
      <c r="A130" s="75" t="s">
        <v>30</v>
      </c>
      <c r="B130" s="2"/>
      <c r="C130" s="2"/>
      <c r="D130" s="2"/>
      <c r="E130" s="2"/>
      <c r="F130" s="2"/>
      <c r="G130" s="2"/>
      <c r="H130" s="2"/>
      <c r="I130" s="2"/>
      <c r="J130" s="2"/>
      <c r="K130" s="67"/>
      <c r="L130" s="67"/>
      <c r="M130" s="67"/>
      <c r="N130" s="68"/>
      <c r="O130" s="67"/>
      <c r="P130" s="67"/>
      <c r="Q130" s="67"/>
      <c r="R130" s="67"/>
      <c r="S130" s="67"/>
      <c r="T130" s="67"/>
      <c r="U130" s="67"/>
      <c r="V130" s="67"/>
      <c r="W130" s="67"/>
      <c r="X130" s="67"/>
      <c r="Y130" s="67"/>
      <c r="Z130" s="67"/>
      <c r="AA130" s="67"/>
      <c r="AB130" s="67"/>
      <c r="AC130" s="67"/>
      <c r="AD130" s="67"/>
      <c r="AE130" s="68"/>
      <c r="AF130" s="69"/>
      <c r="AG130" s="69"/>
      <c r="AH130" s="69"/>
      <c r="AI130" s="69"/>
      <c r="AJ130" s="69"/>
      <c r="AK130" s="69"/>
      <c r="AL130" s="69"/>
      <c r="AM130" s="69"/>
      <c r="AN130" s="69"/>
      <c r="AO130" s="69"/>
    </row>
    <row r="131" spans="1:41" s="66" customFormat="1" ht="12" customHeight="1" x14ac:dyDescent="0.35">
      <c r="A131" s="75" t="s">
        <v>43</v>
      </c>
      <c r="B131" s="26"/>
      <c r="C131" s="26"/>
      <c r="D131" s="26"/>
      <c r="E131" s="26"/>
      <c r="F131" s="26"/>
      <c r="G131" s="26"/>
      <c r="H131" s="26"/>
      <c r="I131" s="26"/>
      <c r="J131" s="26"/>
      <c r="K131" s="67"/>
      <c r="L131" s="67"/>
      <c r="M131" s="67"/>
      <c r="N131" s="68"/>
      <c r="O131" s="67"/>
      <c r="P131" s="67"/>
      <c r="Q131" s="67"/>
      <c r="R131" s="67"/>
      <c r="S131" s="67"/>
      <c r="T131" s="67"/>
      <c r="U131" s="67"/>
      <c r="V131" s="67"/>
      <c r="W131" s="67"/>
      <c r="X131" s="67"/>
      <c r="Y131" s="67"/>
      <c r="Z131" s="67"/>
      <c r="AA131" s="67"/>
      <c r="AB131" s="67"/>
      <c r="AC131" s="67"/>
      <c r="AD131" s="67"/>
      <c r="AE131" s="68"/>
      <c r="AF131" s="69"/>
      <c r="AG131" s="69"/>
      <c r="AH131" s="69"/>
      <c r="AI131" s="69"/>
      <c r="AJ131" s="69"/>
      <c r="AK131" s="69"/>
      <c r="AL131" s="69"/>
      <c r="AM131" s="69"/>
      <c r="AN131" s="69"/>
      <c r="AO131" s="69"/>
    </row>
    <row r="132" spans="1:41" ht="12" customHeight="1" x14ac:dyDescent="0.35">
      <c r="A132" s="241" t="s">
        <v>49</v>
      </c>
      <c r="B132" s="241"/>
      <c r="C132" s="241"/>
      <c r="D132" s="241"/>
      <c r="E132" s="241"/>
      <c r="F132" s="241"/>
      <c r="G132" s="241"/>
      <c r="H132" s="241"/>
      <c r="I132" s="241"/>
      <c r="J132" s="241"/>
      <c r="K132" s="33"/>
      <c r="L132" s="33"/>
      <c r="M132" s="33"/>
      <c r="N132" s="57"/>
      <c r="O132" s="33"/>
      <c r="P132" s="33"/>
      <c r="Q132" s="33"/>
      <c r="R132" s="33"/>
      <c r="S132" s="33"/>
      <c r="T132" s="33"/>
      <c r="U132" s="33"/>
      <c r="V132" s="33"/>
      <c r="W132" s="33"/>
      <c r="X132" s="33"/>
      <c r="Y132" s="58"/>
      <c r="Z132" s="34"/>
      <c r="AA132" s="34"/>
      <c r="AB132" s="34"/>
      <c r="AC132" s="34"/>
      <c r="AD132" s="34"/>
      <c r="AE132" s="34"/>
      <c r="AF132" s="34"/>
      <c r="AG132" s="34"/>
      <c r="AH132" s="34"/>
      <c r="AI132" s="34"/>
      <c r="AJ132" s="34"/>
    </row>
    <row r="133" spans="1:41" s="113" customFormat="1" ht="12" customHeight="1" x14ac:dyDescent="0.35">
      <c r="A133" s="92" t="s">
        <v>59</v>
      </c>
      <c r="B133" s="92"/>
      <c r="C133" s="92"/>
      <c r="D133" s="29"/>
      <c r="E133" s="29"/>
      <c r="F133" s="29"/>
      <c r="G133" s="29"/>
      <c r="H133" s="29"/>
      <c r="I133" s="29"/>
      <c r="J133" s="29"/>
      <c r="K133" s="199"/>
      <c r="L133" s="199"/>
      <c r="M133" s="199"/>
      <c r="N133" s="59"/>
      <c r="O133" s="199"/>
      <c r="P133" s="199"/>
      <c r="Q133" s="199"/>
      <c r="R133" s="199"/>
      <c r="S133" s="199"/>
      <c r="T133" s="199"/>
      <c r="U133" s="199"/>
      <c r="V133" s="199"/>
      <c r="W133" s="199"/>
      <c r="X133" s="199"/>
      <c r="Y133" s="199"/>
      <c r="Z133" s="199"/>
      <c r="AA133" s="199"/>
      <c r="AB133" s="199"/>
      <c r="AC133" s="199"/>
      <c r="AD133" s="199"/>
      <c r="AE133" s="60"/>
      <c r="AF133" s="200"/>
      <c r="AG133" s="200"/>
      <c r="AH133" s="200"/>
      <c r="AI133" s="200"/>
      <c r="AJ133" s="200"/>
      <c r="AK133" s="200"/>
      <c r="AL133" s="200"/>
      <c r="AM133" s="200"/>
      <c r="AN133" s="200"/>
      <c r="AO133" s="200"/>
    </row>
    <row r="134" spans="1:41" s="113" customFormat="1" ht="12" customHeight="1" x14ac:dyDescent="0.35">
      <c r="A134" s="278" t="s">
        <v>268</v>
      </c>
      <c r="B134" s="92"/>
      <c r="C134" s="92"/>
      <c r="D134" s="29"/>
      <c r="E134" s="29"/>
      <c r="F134" s="29"/>
      <c r="G134" s="29"/>
      <c r="H134" s="29"/>
      <c r="I134" s="29"/>
      <c r="J134" s="29"/>
      <c r="K134" s="199"/>
      <c r="L134" s="199"/>
      <c r="M134" s="199"/>
      <c r="N134" s="59"/>
      <c r="O134" s="199"/>
      <c r="P134" s="199"/>
      <c r="Q134" s="199"/>
      <c r="R134" s="199"/>
      <c r="S134" s="199"/>
      <c r="T134" s="199"/>
      <c r="U134" s="199"/>
      <c r="V134" s="199"/>
      <c r="W134" s="199"/>
      <c r="X134" s="199"/>
      <c r="Y134" s="199"/>
      <c r="Z134" s="199"/>
      <c r="AA134" s="199"/>
      <c r="AB134" s="199"/>
      <c r="AC134" s="199"/>
      <c r="AD134" s="199"/>
      <c r="AE134" s="60"/>
      <c r="AF134" s="200"/>
      <c r="AG134" s="200"/>
      <c r="AH134" s="200"/>
      <c r="AI134" s="200"/>
      <c r="AJ134" s="200"/>
      <c r="AK134" s="200"/>
      <c r="AL134" s="200"/>
      <c r="AM134" s="200"/>
      <c r="AN134" s="200"/>
      <c r="AO134" s="200"/>
    </row>
    <row r="135" spans="1:41" s="113" customFormat="1" ht="12" customHeight="1" x14ac:dyDescent="0.35">
      <c r="A135" s="92" t="s">
        <v>45</v>
      </c>
      <c r="B135" s="92"/>
      <c r="C135" s="92"/>
      <c r="D135" s="29"/>
      <c r="E135" s="29"/>
      <c r="F135" s="29"/>
      <c r="G135" s="29"/>
      <c r="H135" s="29"/>
      <c r="I135" s="29"/>
      <c r="J135" s="29"/>
      <c r="K135" s="23"/>
      <c r="L135" s="23"/>
      <c r="M135" s="23"/>
      <c r="N135" s="60"/>
      <c r="O135" s="23"/>
      <c r="P135" s="23"/>
      <c r="Q135" s="23"/>
      <c r="R135" s="23"/>
      <c r="S135" s="23"/>
      <c r="T135" s="23"/>
      <c r="U135" s="23"/>
      <c r="V135" s="23"/>
      <c r="W135" s="23"/>
      <c r="X135" s="23"/>
      <c r="Y135" s="23"/>
      <c r="Z135" s="23"/>
      <c r="AA135" s="23"/>
      <c r="AB135" s="23"/>
      <c r="AC135" s="23"/>
      <c r="AD135" s="23"/>
      <c r="AE135" s="60"/>
      <c r="AF135" s="152"/>
      <c r="AG135" s="152"/>
      <c r="AH135" s="152"/>
      <c r="AI135" s="152"/>
      <c r="AJ135" s="152"/>
      <c r="AK135" s="152"/>
      <c r="AL135" s="152"/>
      <c r="AM135" s="152"/>
      <c r="AN135" s="152"/>
      <c r="AO135" s="152"/>
    </row>
    <row r="136" spans="1:41" s="113" customFormat="1" ht="12" customHeight="1" x14ac:dyDescent="0.35">
      <c r="A136" s="75" t="s">
        <v>269</v>
      </c>
      <c r="B136" s="92"/>
      <c r="C136" s="92"/>
      <c r="D136" s="29"/>
      <c r="E136" s="29"/>
      <c r="F136" s="29"/>
      <c r="G136" s="29"/>
      <c r="H136" s="29"/>
      <c r="I136" s="29"/>
      <c r="J136" s="29"/>
      <c r="K136" s="23"/>
      <c r="L136" s="23"/>
      <c r="M136" s="23"/>
      <c r="N136" s="59"/>
      <c r="O136" s="23"/>
      <c r="P136" s="23"/>
      <c r="Q136" s="23"/>
      <c r="R136" s="23"/>
      <c r="S136" s="23"/>
      <c r="T136" s="23"/>
      <c r="U136" s="23"/>
      <c r="V136" s="23"/>
      <c r="W136" s="23"/>
      <c r="X136" s="23"/>
      <c r="Y136" s="23"/>
      <c r="Z136" s="23"/>
      <c r="AA136" s="23"/>
      <c r="AB136" s="23"/>
      <c r="AC136" s="23"/>
      <c r="AD136" s="23"/>
      <c r="AE136" s="60"/>
      <c r="AF136" s="24"/>
      <c r="AG136" s="24"/>
      <c r="AH136" s="24"/>
      <c r="AI136" s="24"/>
      <c r="AJ136" s="24"/>
      <c r="AK136" s="24"/>
      <c r="AL136" s="24"/>
      <c r="AM136" s="24"/>
      <c r="AN136" s="24"/>
      <c r="AO136" s="24"/>
    </row>
    <row r="137" spans="1:41" s="113" customFormat="1" ht="12" customHeight="1" x14ac:dyDescent="0.35">
      <c r="A137" s="56" t="s">
        <v>32</v>
      </c>
      <c r="B137" s="56"/>
      <c r="C137" s="56"/>
      <c r="K137" s="23"/>
      <c r="L137" s="23"/>
      <c r="M137" s="23"/>
      <c r="N137" s="59"/>
      <c r="O137" s="23"/>
      <c r="P137" s="23"/>
      <c r="Q137" s="23"/>
      <c r="R137" s="23"/>
      <c r="S137" s="23"/>
      <c r="T137" s="23"/>
      <c r="U137" s="23"/>
      <c r="V137" s="23"/>
      <c r="W137" s="23"/>
      <c r="X137" s="23"/>
      <c r="Y137" s="23"/>
      <c r="Z137" s="23"/>
      <c r="AA137" s="23"/>
      <c r="AB137" s="23"/>
      <c r="AC137" s="23"/>
      <c r="AD137" s="23"/>
      <c r="AE137" s="60"/>
      <c r="AF137" s="24"/>
      <c r="AG137" s="24"/>
      <c r="AH137" s="24"/>
      <c r="AI137" s="24"/>
      <c r="AJ137" s="24"/>
      <c r="AK137" s="24"/>
      <c r="AL137" s="24"/>
      <c r="AM137" s="24"/>
      <c r="AN137" s="24"/>
      <c r="AO137" s="24"/>
    </row>
    <row r="138" spans="1:41" s="113" customFormat="1" ht="30" customHeight="1" x14ac:dyDescent="0.35">
      <c r="A138" s="61" t="s">
        <v>270</v>
      </c>
      <c r="B138" s="61"/>
      <c r="C138" s="61"/>
      <c r="D138" s="154"/>
      <c r="E138" s="154"/>
      <c r="F138" s="154"/>
      <c r="G138" s="154"/>
      <c r="H138" s="154"/>
      <c r="I138" s="154"/>
      <c r="J138" s="154"/>
      <c r="K138" s="23"/>
      <c r="L138" s="23"/>
      <c r="M138" s="23"/>
      <c r="N138" s="59"/>
      <c r="O138" s="23"/>
      <c r="P138" s="23"/>
      <c r="Q138" s="23"/>
      <c r="R138" s="23"/>
      <c r="S138" s="23"/>
      <c r="T138" s="23"/>
      <c r="U138" s="23"/>
      <c r="V138" s="23"/>
      <c r="W138" s="23"/>
      <c r="X138" s="23"/>
      <c r="Y138" s="23"/>
      <c r="Z138" s="23"/>
      <c r="AA138" s="23"/>
      <c r="AB138" s="23"/>
      <c r="AC138" s="23"/>
      <c r="AD138" s="23"/>
      <c r="AE138" s="60"/>
      <c r="AF138" s="24"/>
      <c r="AG138" s="24"/>
      <c r="AH138" s="24"/>
      <c r="AI138" s="24"/>
      <c r="AJ138" s="24"/>
      <c r="AK138" s="24"/>
      <c r="AL138" s="24"/>
      <c r="AM138" s="24"/>
      <c r="AN138" s="24"/>
      <c r="AO138" s="24"/>
    </row>
    <row r="139" spans="1:41" s="65" customFormat="1" ht="20.25" customHeight="1" x14ac:dyDescent="0.35">
      <c r="A139" s="191" t="s">
        <v>190</v>
      </c>
    </row>
    <row r="140" spans="1:41" s="105" customFormat="1" ht="15" customHeight="1" x14ac:dyDescent="0.35">
      <c r="A140" s="137"/>
      <c r="B140" s="282" t="s">
        <v>145</v>
      </c>
      <c r="C140" s="283"/>
      <c r="D140" s="283"/>
      <c r="E140" s="283"/>
      <c r="F140" s="283"/>
      <c r="G140" s="283"/>
      <c r="H140" s="283"/>
      <c r="I140" s="283"/>
      <c r="J140" s="283"/>
      <c r="K140" s="283"/>
      <c r="L140" s="283"/>
      <c r="M140" s="283"/>
      <c r="N140" s="284"/>
      <c r="O140" s="279" t="s">
        <v>55</v>
      </c>
      <c r="P140" s="280"/>
      <c r="Q140" s="280"/>
      <c r="R140" s="280"/>
      <c r="S140" s="280"/>
      <c r="T140" s="280"/>
      <c r="U140" s="280"/>
      <c r="V140" s="280"/>
      <c r="W140" s="280"/>
      <c r="X140" s="280"/>
      <c r="Y140" s="280"/>
      <c r="Z140" s="280"/>
      <c r="AA140" s="280"/>
      <c r="AB140" s="281"/>
      <c r="AC140" s="281" t="s">
        <v>57</v>
      </c>
      <c r="AD140" s="281"/>
      <c r="AE140" s="281"/>
      <c r="AF140" s="281"/>
      <c r="AG140" s="281"/>
      <c r="AH140" s="281"/>
      <c r="AI140" s="281"/>
      <c r="AJ140" s="281"/>
      <c r="AK140" s="281"/>
      <c r="AL140" s="281"/>
      <c r="AM140" s="280"/>
      <c r="AN140" s="280"/>
      <c r="AO140" s="280"/>
    </row>
    <row r="141" spans="1:41" s="105" customFormat="1" ht="44.15" customHeight="1" x14ac:dyDescent="0.35">
      <c r="A141" s="106" t="s">
        <v>35</v>
      </c>
      <c r="B141" s="107" t="s">
        <v>203</v>
      </c>
      <c r="C141" s="107" t="s">
        <v>204</v>
      </c>
      <c r="D141" s="107" t="s">
        <v>193</v>
      </c>
      <c r="E141" s="107" t="s">
        <v>194</v>
      </c>
      <c r="F141" s="107" t="s">
        <v>195</v>
      </c>
      <c r="G141" s="107" t="s">
        <v>196</v>
      </c>
      <c r="H141" s="107" t="s">
        <v>197</v>
      </c>
      <c r="I141" s="107" t="s">
        <v>198</v>
      </c>
      <c r="J141" s="107" t="s">
        <v>199</v>
      </c>
      <c r="K141" s="107" t="s">
        <v>200</v>
      </c>
      <c r="L141" s="107" t="s">
        <v>201</v>
      </c>
      <c r="M141" s="107" t="s">
        <v>202</v>
      </c>
      <c r="N141" s="107" t="s">
        <v>168</v>
      </c>
      <c r="O141" s="107" t="s">
        <v>219</v>
      </c>
      <c r="P141" s="107" t="s">
        <v>216</v>
      </c>
      <c r="Q141" s="107" t="s">
        <v>215</v>
      </c>
      <c r="R141" s="107" t="s">
        <v>214</v>
      </c>
      <c r="S141" s="107" t="s">
        <v>213</v>
      </c>
      <c r="T141" s="107" t="s">
        <v>212</v>
      </c>
      <c r="U141" s="107" t="s">
        <v>217</v>
      </c>
      <c r="V141" s="107" t="s">
        <v>211</v>
      </c>
      <c r="W141" s="107" t="s">
        <v>210</v>
      </c>
      <c r="X141" s="107" t="s">
        <v>209</v>
      </c>
      <c r="Y141" s="107" t="s">
        <v>208</v>
      </c>
      <c r="Z141" s="107" t="s">
        <v>207</v>
      </c>
      <c r="AA141" s="107" t="s">
        <v>206</v>
      </c>
      <c r="AB141" s="107" t="s">
        <v>205</v>
      </c>
      <c r="AC141" s="107" t="s">
        <v>60</v>
      </c>
      <c r="AD141" s="107" t="s">
        <v>61</v>
      </c>
      <c r="AE141" s="107" t="s">
        <v>62</v>
      </c>
      <c r="AF141" s="107" t="s">
        <v>63</v>
      </c>
      <c r="AG141" s="107" t="s">
        <v>64</v>
      </c>
      <c r="AH141" s="107" t="s">
        <v>65</v>
      </c>
      <c r="AI141" s="107" t="s">
        <v>66</v>
      </c>
      <c r="AJ141" s="107" t="s">
        <v>67</v>
      </c>
      <c r="AK141" s="107" t="s">
        <v>68</v>
      </c>
      <c r="AL141" s="107" t="s">
        <v>69</v>
      </c>
      <c r="AM141" s="107" t="s">
        <v>70</v>
      </c>
      <c r="AN141" s="107" t="s">
        <v>71</v>
      </c>
      <c r="AO141" s="107" t="s">
        <v>72</v>
      </c>
    </row>
    <row r="142" spans="1:41" s="165" customFormat="1" x14ac:dyDescent="0.35">
      <c r="A142" s="74" t="s">
        <v>23</v>
      </c>
      <c r="B142" s="195">
        <v>657052</v>
      </c>
      <c r="C142" s="195">
        <v>544241</v>
      </c>
      <c r="D142" s="167">
        <v>625040</v>
      </c>
      <c r="E142" s="167">
        <v>641501</v>
      </c>
      <c r="F142" s="167">
        <v>616884</v>
      </c>
      <c r="G142" s="167">
        <v>547726</v>
      </c>
      <c r="H142" s="167">
        <v>531963</v>
      </c>
      <c r="I142" s="167">
        <v>505453</v>
      </c>
      <c r="J142" s="167">
        <v>569409</v>
      </c>
      <c r="K142" s="167">
        <v>613387</v>
      </c>
      <c r="L142" s="167">
        <v>658746</v>
      </c>
      <c r="M142" s="167">
        <v>678262</v>
      </c>
      <c r="N142" s="167">
        <f>SUM(B142:M142)/12</f>
        <v>599138.66666666663</v>
      </c>
      <c r="O142" s="167">
        <v>438639</v>
      </c>
      <c r="P142" s="167">
        <v>232412</v>
      </c>
      <c r="Q142" s="167">
        <v>267784</v>
      </c>
      <c r="R142" s="167">
        <v>326348</v>
      </c>
      <c r="S142" s="167">
        <v>357981</v>
      </c>
      <c r="T142" s="167">
        <v>375334</v>
      </c>
      <c r="U142" s="167">
        <v>429532</v>
      </c>
      <c r="V142" s="167">
        <v>447634</v>
      </c>
      <c r="W142" s="167">
        <v>419664</v>
      </c>
      <c r="X142" s="167">
        <v>349845</v>
      </c>
      <c r="Y142" s="167">
        <v>332603</v>
      </c>
      <c r="Z142" s="167">
        <v>328361</v>
      </c>
      <c r="AA142" s="167">
        <v>432589</v>
      </c>
      <c r="AB142" s="169">
        <f>SUM(O142:AA142)/13</f>
        <v>364517.38461538462</v>
      </c>
      <c r="AC142" s="124">
        <f t="shared" ref="AC142:AL146" si="16">(O142-D142)/D142</f>
        <v>-0.2982225137591194</v>
      </c>
      <c r="AD142" s="124">
        <f t="shared" si="16"/>
        <v>-0.63770594278107129</v>
      </c>
      <c r="AE142" s="124">
        <f t="shared" si="16"/>
        <v>-0.56590866354128166</v>
      </c>
      <c r="AF142" s="124">
        <f t="shared" si="16"/>
        <v>-0.40417654082515708</v>
      </c>
      <c r="AG142" s="124">
        <f t="shared" si="16"/>
        <v>-0.3270565810028141</v>
      </c>
      <c r="AH142" s="124">
        <f t="shared" si="16"/>
        <v>-0.2574304633665247</v>
      </c>
      <c r="AI142" s="124">
        <f t="shared" si="16"/>
        <v>-0.24565294893477271</v>
      </c>
      <c r="AJ142" s="124">
        <f t="shared" si="16"/>
        <v>-0.27022581176320987</v>
      </c>
      <c r="AK142" s="124">
        <f t="shared" si="16"/>
        <v>-0.36293503110455322</v>
      </c>
      <c r="AL142" s="124">
        <f t="shared" si="16"/>
        <v>-0.48420374427581081</v>
      </c>
      <c r="AM142" s="124">
        <f>(Y142-B142)/B142</f>
        <v>-0.49379501165813361</v>
      </c>
      <c r="AN142" s="124">
        <f>(Z142-C142)/C142</f>
        <v>-0.39666250796981484</v>
      </c>
      <c r="AO142" s="125">
        <f>(AA142-D142)/D142</f>
        <v>-0.30790189427876619</v>
      </c>
    </row>
    <row r="143" spans="1:41" s="165" customFormat="1" x14ac:dyDescent="0.35">
      <c r="A143" s="74" t="s">
        <v>24</v>
      </c>
      <c r="B143" s="197">
        <v>1.3758423990795248E-3</v>
      </c>
      <c r="C143" s="197">
        <v>1.5985565218349959E-3</v>
      </c>
      <c r="D143" s="198">
        <v>1.630295661077691E-3</v>
      </c>
      <c r="E143" s="198">
        <v>1.6991399857521656E-3</v>
      </c>
      <c r="F143" s="198">
        <v>1.719934379883414E-3</v>
      </c>
      <c r="G143" s="198">
        <v>1.7271409427341408E-3</v>
      </c>
      <c r="H143" s="198">
        <v>1.8441132184005278E-3</v>
      </c>
      <c r="I143" s="198">
        <v>1.8933511127641937E-3</v>
      </c>
      <c r="J143" s="198">
        <v>1.7878185978795558E-3</v>
      </c>
      <c r="K143" s="198">
        <v>1.7215884914417814E-3</v>
      </c>
      <c r="L143" s="198">
        <v>1.6455507889231965E-3</v>
      </c>
      <c r="M143" s="198">
        <v>1.4832026562007013E-3</v>
      </c>
      <c r="N143" s="198">
        <f>((B142*B143)+(C142*C143)+(D142*D143)+(E142*E143)+(F142*F143)+(G142*G143)+(H142*H143)+(I142*I143)+(J142*J143)+(K142*K143)+(L142*L143)+(M142*M143))/SUM(B142:M142)</f>
        <v>1.6679499904307072E-3</v>
      </c>
      <c r="O143" s="124">
        <v>0.17041576330422056</v>
      </c>
      <c r="P143" s="124">
        <v>0.54096174035764077</v>
      </c>
      <c r="Q143" s="124">
        <v>0.47801586353180175</v>
      </c>
      <c r="R143" s="124">
        <v>0.43010222216774729</v>
      </c>
      <c r="S143" s="124">
        <v>0.37920168947513977</v>
      </c>
      <c r="T143" s="124">
        <v>0.34567078921707067</v>
      </c>
      <c r="U143" s="124">
        <v>0.37095024352085526</v>
      </c>
      <c r="V143" s="124">
        <v>0.36175312867208476</v>
      </c>
      <c r="W143" s="124">
        <v>0.34500457508864235</v>
      </c>
      <c r="X143" s="124">
        <v>0.38545355800425901</v>
      </c>
      <c r="Y143" s="124">
        <v>0.42231128402329504</v>
      </c>
      <c r="Z143" s="124">
        <v>0.41262512905003945</v>
      </c>
      <c r="AA143" s="124">
        <v>0.3925157597627309</v>
      </c>
      <c r="AB143" s="124">
        <f>((O142*O143)+(P142*P143)+(Q142*Q143)+(R142*R143)+(S142*S143)+(T142*T143)+(U142*U143)+(V142*V143)+(W142*W143)+(X142*X143)+(Y142*Y143)+(Z142*Z143)+(AA142*AA143))/SUM(O142:AA142)</f>
        <v>0.37583667002481258</v>
      </c>
      <c r="AC143" s="124" t="s">
        <v>46</v>
      </c>
      <c r="AD143" s="124" t="s">
        <v>46</v>
      </c>
      <c r="AE143" s="124" t="s">
        <v>46</v>
      </c>
      <c r="AF143" s="124" t="s">
        <v>46</v>
      </c>
      <c r="AG143" s="124" t="s">
        <v>46</v>
      </c>
      <c r="AH143" s="124" t="s">
        <v>46</v>
      </c>
      <c r="AI143" s="124" t="s">
        <v>46</v>
      </c>
      <c r="AJ143" s="124" t="s">
        <v>46</v>
      </c>
      <c r="AK143" s="124" t="s">
        <v>46</v>
      </c>
      <c r="AL143" s="124" t="s">
        <v>46</v>
      </c>
      <c r="AM143" s="124" t="s">
        <v>46</v>
      </c>
      <c r="AN143" s="124" t="s">
        <v>46</v>
      </c>
      <c r="AO143" s="125" t="s">
        <v>46</v>
      </c>
    </row>
    <row r="144" spans="1:41" s="165" customFormat="1" x14ac:dyDescent="0.35">
      <c r="A144" s="74" t="s">
        <v>25</v>
      </c>
      <c r="B144" s="195">
        <v>18728</v>
      </c>
      <c r="C144" s="195">
        <v>15772</v>
      </c>
      <c r="D144" s="167">
        <v>17875</v>
      </c>
      <c r="E144" s="167">
        <v>18597</v>
      </c>
      <c r="F144" s="167">
        <v>18371</v>
      </c>
      <c r="G144" s="167">
        <v>15292</v>
      </c>
      <c r="H144" s="167">
        <v>14432</v>
      </c>
      <c r="I144" s="167">
        <v>14071</v>
      </c>
      <c r="J144" s="167">
        <v>16476</v>
      </c>
      <c r="K144" s="167">
        <v>19767</v>
      </c>
      <c r="L144" s="167">
        <v>19847</v>
      </c>
      <c r="M144" s="167">
        <v>16333</v>
      </c>
      <c r="N144" s="167">
        <f>SUM(B144:M144)/12</f>
        <v>17130.083333333332</v>
      </c>
      <c r="O144" s="167">
        <v>15340</v>
      </c>
      <c r="P144" s="167">
        <v>11714</v>
      </c>
      <c r="Q144" s="167">
        <v>12572</v>
      </c>
      <c r="R144" s="167">
        <v>14503</v>
      </c>
      <c r="S144" s="167">
        <v>14641</v>
      </c>
      <c r="T144" s="167">
        <v>14856</v>
      </c>
      <c r="U144" s="167">
        <v>17319</v>
      </c>
      <c r="V144" s="167">
        <v>18763</v>
      </c>
      <c r="W144" s="167">
        <v>19216</v>
      </c>
      <c r="X144" s="167">
        <v>17298</v>
      </c>
      <c r="Y144" s="167">
        <v>18404</v>
      </c>
      <c r="Z144" s="167">
        <v>18091</v>
      </c>
      <c r="AA144" s="167">
        <v>22428</v>
      </c>
      <c r="AB144" s="169">
        <f>SUM(O144:AA144)/13</f>
        <v>16549.615384615383</v>
      </c>
      <c r="AC144" s="124">
        <f>(O144-D144)/D144</f>
        <v>-0.14181818181818182</v>
      </c>
      <c r="AD144" s="124">
        <f t="shared" si="16"/>
        <v>-0.37011345916007959</v>
      </c>
      <c r="AE144" s="124">
        <f t="shared" si="16"/>
        <v>-0.31566055195688858</v>
      </c>
      <c r="AF144" s="124">
        <f t="shared" si="16"/>
        <v>-5.1595605545383207E-2</v>
      </c>
      <c r="AG144" s="124">
        <f t="shared" si="16"/>
        <v>1.4481707317073171E-2</v>
      </c>
      <c r="AH144" s="124">
        <f t="shared" si="16"/>
        <v>5.5788501172624544E-2</v>
      </c>
      <c r="AI144" s="124">
        <f t="shared" si="16"/>
        <v>5.1165331391114351E-2</v>
      </c>
      <c r="AJ144" s="124">
        <f t="shared" si="16"/>
        <v>-5.0791723579703546E-2</v>
      </c>
      <c r="AK144" s="124">
        <f t="shared" si="16"/>
        <v>-3.1793218118607344E-2</v>
      </c>
      <c r="AL144" s="124">
        <f t="shared" si="16"/>
        <v>5.9082838425273988E-2</v>
      </c>
      <c r="AM144" s="124">
        <f>(Y144-B144)/B144</f>
        <v>-1.7300299017513884E-2</v>
      </c>
      <c r="AN144" s="124">
        <f>(Z144-C144)/C144</f>
        <v>0.14703271620593455</v>
      </c>
      <c r="AO144" s="125">
        <f>(AA144-D144)/D144</f>
        <v>0.25471328671328669</v>
      </c>
    </row>
    <row r="145" spans="1:41" s="165" customFormat="1" x14ac:dyDescent="0.35">
      <c r="A145" s="74" t="s">
        <v>26</v>
      </c>
      <c r="B145" s="197">
        <v>0</v>
      </c>
      <c r="C145" s="197">
        <v>0</v>
      </c>
      <c r="D145" s="198">
        <v>0</v>
      </c>
      <c r="E145" s="198">
        <v>0</v>
      </c>
      <c r="F145" s="198">
        <v>0</v>
      </c>
      <c r="G145" s="198">
        <v>0</v>
      </c>
      <c r="H145" s="198">
        <v>0</v>
      </c>
      <c r="I145" s="198">
        <v>0</v>
      </c>
      <c r="J145" s="198">
        <v>0</v>
      </c>
      <c r="K145" s="198">
        <v>0</v>
      </c>
      <c r="L145" s="198">
        <v>0</v>
      </c>
      <c r="M145" s="198">
        <v>0</v>
      </c>
      <c r="N145" s="198">
        <f>((B144*B145)+(C144*C145)+(D144*D145)+(E144*E145)+(F144*F145)+(G144*G145)+(H144*H145)+(I144*I145)+(J144*J145)+(K144*K145)+(L144*L145)+(M144*M145))/SUM(B144:M144)</f>
        <v>0</v>
      </c>
      <c r="O145" s="124">
        <v>0.26955671447196872</v>
      </c>
      <c r="P145" s="124">
        <v>0.77053098856069657</v>
      </c>
      <c r="Q145" s="124">
        <v>0.7363983455297487</v>
      </c>
      <c r="R145" s="124">
        <v>0.66841343170378542</v>
      </c>
      <c r="S145" s="124">
        <v>0.59886619766409399</v>
      </c>
      <c r="T145" s="124">
        <v>0.55546580506192789</v>
      </c>
      <c r="U145" s="124">
        <v>0.56446677059876438</v>
      </c>
      <c r="V145" s="124">
        <v>0.57991792357298944</v>
      </c>
      <c r="W145" s="124">
        <v>0.58773938384679436</v>
      </c>
      <c r="X145" s="124">
        <v>0.61255636489767606</v>
      </c>
      <c r="Y145" s="124">
        <v>0.66001956096500758</v>
      </c>
      <c r="Z145" s="124">
        <v>0.64645403791940748</v>
      </c>
      <c r="AA145" s="124">
        <v>0.59777956126270737</v>
      </c>
      <c r="AB145" s="124">
        <f>((O144*O145)+(P144*P145)+(Q144*Q145)+(R144*R145)+(S144*S145)+(T144*T145)+(U144*U145)+(V144*V145)+(W144*W145)+(X144*X145)+(Y144*Y145)+(Z144*Z145)+(AA144*AA145))/SUM(O144:AA144)</f>
        <v>0.59926561156429381</v>
      </c>
      <c r="AC145" s="124" t="s">
        <v>46</v>
      </c>
      <c r="AD145" s="124" t="s">
        <v>46</v>
      </c>
      <c r="AE145" s="124" t="s">
        <v>46</v>
      </c>
      <c r="AF145" s="124" t="s">
        <v>46</v>
      </c>
      <c r="AG145" s="124" t="s">
        <v>46</v>
      </c>
      <c r="AH145" s="124" t="s">
        <v>46</v>
      </c>
      <c r="AI145" s="124" t="s">
        <v>46</v>
      </c>
      <c r="AJ145" s="124" t="s">
        <v>46</v>
      </c>
      <c r="AK145" s="124" t="s">
        <v>46</v>
      </c>
      <c r="AL145" s="124" t="s">
        <v>46</v>
      </c>
      <c r="AM145" s="124" t="s">
        <v>46</v>
      </c>
      <c r="AN145" s="124" t="s">
        <v>46</v>
      </c>
      <c r="AO145" s="125" t="s">
        <v>46</v>
      </c>
    </row>
    <row r="146" spans="1:41" s="165" customFormat="1" x14ac:dyDescent="0.35">
      <c r="A146" s="181" t="s">
        <v>28</v>
      </c>
      <c r="B146" s="235">
        <v>236391</v>
      </c>
      <c r="C146" s="235">
        <v>184457</v>
      </c>
      <c r="D146" s="229">
        <v>196778</v>
      </c>
      <c r="E146" s="229">
        <v>180720</v>
      </c>
      <c r="F146" s="229">
        <v>176556</v>
      </c>
      <c r="G146" s="229">
        <v>159556</v>
      </c>
      <c r="H146" s="229">
        <v>175526</v>
      </c>
      <c r="I146" s="229">
        <v>180073</v>
      </c>
      <c r="J146" s="229">
        <v>172415</v>
      </c>
      <c r="K146" s="229">
        <v>225460</v>
      </c>
      <c r="L146" s="229">
        <v>330233</v>
      </c>
      <c r="M146" s="229">
        <v>221314</v>
      </c>
      <c r="N146" s="229">
        <f>SUM(B146:M146)/12</f>
        <v>203289.91666666666</v>
      </c>
      <c r="O146" s="229">
        <v>124402</v>
      </c>
      <c r="P146" s="229">
        <v>87353</v>
      </c>
      <c r="Q146" s="229">
        <v>103803</v>
      </c>
      <c r="R146" s="229">
        <v>121798</v>
      </c>
      <c r="S146" s="229">
        <v>131681</v>
      </c>
      <c r="T146" s="229">
        <v>145627</v>
      </c>
      <c r="U146" s="229">
        <v>148125</v>
      </c>
      <c r="V146" s="229">
        <v>272313</v>
      </c>
      <c r="W146" s="229">
        <v>335415</v>
      </c>
      <c r="X146" s="229">
        <v>172836</v>
      </c>
      <c r="Y146" s="229">
        <v>139042</v>
      </c>
      <c r="Z146" s="229">
        <v>118870</v>
      </c>
      <c r="AA146" s="229">
        <v>146618</v>
      </c>
      <c r="AB146" s="230">
        <f>SUM(O146:AA146)/13</f>
        <v>157529.46153846153</v>
      </c>
      <c r="AC146" s="175">
        <f>(O146-D146)/D146</f>
        <v>-0.36780534409334376</v>
      </c>
      <c r="AD146" s="175">
        <f t="shared" si="16"/>
        <v>-0.51663899955732628</v>
      </c>
      <c r="AE146" s="175">
        <f t="shared" si="16"/>
        <v>-0.41206755930129818</v>
      </c>
      <c r="AF146" s="175">
        <f t="shared" si="16"/>
        <v>-0.23664418762064729</v>
      </c>
      <c r="AG146" s="175">
        <f t="shared" si="16"/>
        <v>-0.24979205359889703</v>
      </c>
      <c r="AH146" s="175">
        <f t="shared" si="16"/>
        <v>-0.1912890883141837</v>
      </c>
      <c r="AI146" s="175">
        <f t="shared" si="16"/>
        <v>-0.14088101383290316</v>
      </c>
      <c r="AJ146" s="175">
        <f t="shared" si="16"/>
        <v>0.20781069812827108</v>
      </c>
      <c r="AK146" s="175">
        <f t="shared" si="16"/>
        <v>1.5691950834713673E-2</v>
      </c>
      <c r="AL146" s="189">
        <f t="shared" si="16"/>
        <v>-0.2190462419910173</v>
      </c>
      <c r="AM146" s="236">
        <f>(Y146-B146)/B146</f>
        <v>-0.41181347851652561</v>
      </c>
      <c r="AN146" s="175">
        <f>(Z146-C146)/C146</f>
        <v>-0.35556796434941479</v>
      </c>
      <c r="AO146" s="189">
        <f>(AA146-D146)/D146</f>
        <v>-0.25490654443077987</v>
      </c>
    </row>
    <row r="147" spans="1:41" s="66" customFormat="1" x14ac:dyDescent="0.35">
      <c r="A147" s="56" t="s">
        <v>29</v>
      </c>
      <c r="B147" s="2"/>
      <c r="C147" s="2"/>
      <c r="D147" s="2"/>
      <c r="E147" s="2"/>
      <c r="F147" s="2"/>
      <c r="G147" s="2"/>
      <c r="H147" s="2"/>
      <c r="I147" s="2"/>
      <c r="J147" s="2"/>
    </row>
    <row r="148" spans="1:41" s="66" customFormat="1" ht="12" customHeight="1" x14ac:dyDescent="0.35">
      <c r="A148" s="75" t="s">
        <v>125</v>
      </c>
      <c r="B148" s="2"/>
      <c r="C148" s="2"/>
      <c r="D148" s="2"/>
      <c r="E148" s="2"/>
      <c r="F148" s="2"/>
      <c r="G148" s="2"/>
      <c r="H148" s="2"/>
      <c r="I148" s="2"/>
      <c r="J148" s="2"/>
      <c r="K148" s="67"/>
      <c r="L148" s="67"/>
      <c r="M148" s="67"/>
      <c r="N148" s="68"/>
      <c r="O148" s="67"/>
      <c r="P148" s="67"/>
      <c r="Q148" s="67"/>
      <c r="R148" s="67"/>
      <c r="S148" s="67"/>
      <c r="T148" s="67"/>
      <c r="U148" s="67"/>
      <c r="V148" s="67"/>
      <c r="W148" s="67"/>
      <c r="X148" s="67"/>
      <c r="Y148" s="67"/>
      <c r="Z148" s="67"/>
      <c r="AA148" s="67"/>
      <c r="AB148" s="67"/>
      <c r="AC148" s="67"/>
      <c r="AD148" s="67"/>
      <c r="AE148" s="68"/>
      <c r="AF148" s="69"/>
      <c r="AG148" s="69"/>
      <c r="AH148" s="69"/>
      <c r="AI148" s="69"/>
      <c r="AJ148" s="69"/>
      <c r="AK148" s="69"/>
      <c r="AL148" s="69"/>
      <c r="AM148" s="69"/>
      <c r="AN148" s="69"/>
      <c r="AO148" s="69"/>
    </row>
    <row r="149" spans="1:41" s="66" customFormat="1" ht="12" customHeight="1" x14ac:dyDescent="0.35">
      <c r="A149" s="75" t="s">
        <v>30</v>
      </c>
      <c r="B149" s="2"/>
      <c r="C149" s="2"/>
      <c r="D149" s="2"/>
      <c r="E149" s="2"/>
      <c r="F149" s="2"/>
      <c r="G149" s="2"/>
      <c r="H149" s="2"/>
      <c r="I149" s="2"/>
      <c r="J149" s="2"/>
      <c r="K149" s="67"/>
      <c r="L149" s="67"/>
      <c r="M149" s="67"/>
      <c r="N149" s="68"/>
      <c r="O149" s="67"/>
      <c r="P149" s="67"/>
      <c r="Q149" s="67"/>
      <c r="R149" s="67"/>
      <c r="S149" s="67"/>
      <c r="T149" s="67"/>
      <c r="U149" s="67"/>
      <c r="V149" s="67"/>
      <c r="W149" s="67"/>
      <c r="X149" s="67"/>
      <c r="Y149" s="67"/>
      <c r="Z149" s="67"/>
      <c r="AA149" s="67"/>
      <c r="AB149" s="67"/>
      <c r="AC149" s="67"/>
      <c r="AD149" s="67"/>
      <c r="AE149" s="68"/>
      <c r="AF149" s="69"/>
      <c r="AG149" s="69"/>
      <c r="AH149" s="69"/>
      <c r="AI149" s="69"/>
      <c r="AJ149" s="69"/>
      <c r="AK149" s="69"/>
      <c r="AL149" s="69"/>
      <c r="AM149" s="69"/>
      <c r="AN149" s="69"/>
      <c r="AO149" s="69"/>
    </row>
    <row r="150" spans="1:41" s="66" customFormat="1" ht="12" customHeight="1" x14ac:dyDescent="0.35">
      <c r="A150" s="75" t="s">
        <v>43</v>
      </c>
      <c r="B150" s="26"/>
      <c r="C150" s="26"/>
      <c r="D150" s="26"/>
      <c r="E150" s="26"/>
      <c r="F150" s="26"/>
      <c r="G150" s="26"/>
      <c r="H150" s="26"/>
      <c r="I150" s="26"/>
      <c r="J150" s="26"/>
      <c r="K150" s="67"/>
      <c r="L150" s="67"/>
      <c r="M150" s="67"/>
      <c r="N150" s="68"/>
      <c r="O150" s="67"/>
      <c r="P150" s="67"/>
      <c r="Q150" s="67"/>
      <c r="R150" s="67"/>
      <c r="S150" s="67"/>
      <c r="T150" s="67"/>
      <c r="U150" s="67"/>
      <c r="V150" s="67"/>
      <c r="W150" s="67"/>
      <c r="X150" s="67"/>
      <c r="Y150" s="67"/>
      <c r="Z150" s="67"/>
      <c r="AA150" s="67"/>
      <c r="AB150" s="67"/>
      <c r="AC150" s="67"/>
      <c r="AD150" s="67"/>
      <c r="AE150" s="68"/>
      <c r="AF150" s="69"/>
      <c r="AG150" s="69"/>
      <c r="AH150" s="69"/>
      <c r="AI150" s="69"/>
      <c r="AJ150" s="69"/>
      <c r="AK150" s="69"/>
      <c r="AL150" s="69"/>
      <c r="AM150" s="69"/>
      <c r="AN150" s="69"/>
      <c r="AO150" s="69"/>
    </row>
    <row r="151" spans="1:41" ht="12" customHeight="1" x14ac:dyDescent="0.35">
      <c r="A151" s="241" t="s">
        <v>49</v>
      </c>
      <c r="B151" s="241"/>
      <c r="C151" s="241"/>
      <c r="D151" s="241"/>
      <c r="E151" s="241"/>
      <c r="F151" s="241"/>
      <c r="G151" s="241"/>
      <c r="H151" s="241"/>
      <c r="I151" s="241"/>
      <c r="J151" s="241"/>
      <c r="K151" s="33"/>
      <c r="L151" s="33"/>
      <c r="M151" s="33"/>
      <c r="N151" s="57"/>
      <c r="O151" s="33"/>
      <c r="P151" s="33"/>
      <c r="Q151" s="33"/>
      <c r="R151" s="33"/>
      <c r="S151" s="33"/>
      <c r="T151" s="33"/>
      <c r="U151" s="33"/>
      <c r="V151" s="33"/>
      <c r="W151" s="33"/>
      <c r="X151" s="33"/>
      <c r="Y151" s="58"/>
      <c r="Z151" s="34"/>
      <c r="AA151" s="34"/>
      <c r="AB151" s="34"/>
      <c r="AC151" s="34"/>
      <c r="AD151" s="34"/>
      <c r="AE151" s="34"/>
      <c r="AF151" s="34"/>
      <c r="AG151" s="34"/>
      <c r="AH151" s="34"/>
      <c r="AI151" s="34"/>
      <c r="AJ151" s="34"/>
    </row>
    <row r="152" spans="1:41" s="113" customFormat="1" ht="12" customHeight="1" x14ac:dyDescent="0.35">
      <c r="A152" s="92" t="s">
        <v>59</v>
      </c>
      <c r="B152" s="92"/>
      <c r="C152" s="92"/>
      <c r="D152" s="29"/>
      <c r="E152" s="29"/>
      <c r="F152" s="29"/>
      <c r="G152" s="29"/>
      <c r="H152" s="29"/>
      <c r="I152" s="29"/>
      <c r="J152" s="29"/>
      <c r="K152" s="199"/>
      <c r="L152" s="199"/>
      <c r="M152" s="199"/>
      <c r="N152" s="59"/>
      <c r="O152" s="199"/>
      <c r="P152" s="199"/>
      <c r="Q152" s="199"/>
      <c r="R152" s="199"/>
      <c r="S152" s="199"/>
      <c r="T152" s="199"/>
      <c r="U152" s="199"/>
      <c r="V152" s="199"/>
      <c r="W152" s="199"/>
      <c r="X152" s="199"/>
      <c r="Y152" s="199"/>
      <c r="Z152" s="199"/>
      <c r="AA152" s="199"/>
      <c r="AB152" s="199"/>
      <c r="AC152" s="199"/>
      <c r="AD152" s="199"/>
      <c r="AE152" s="60"/>
      <c r="AF152" s="200"/>
      <c r="AG152" s="200"/>
      <c r="AH152" s="200"/>
      <c r="AI152" s="200"/>
      <c r="AJ152" s="200"/>
      <c r="AK152" s="200"/>
      <c r="AL152" s="200"/>
      <c r="AM152" s="200"/>
      <c r="AN152" s="200"/>
      <c r="AO152" s="200"/>
    </row>
    <row r="153" spans="1:41" s="113" customFormat="1" ht="12" customHeight="1" x14ac:dyDescent="0.35">
      <c r="A153" s="278" t="s">
        <v>268</v>
      </c>
      <c r="B153" s="92"/>
      <c r="C153" s="92"/>
      <c r="D153" s="29"/>
      <c r="E153" s="29"/>
      <c r="F153" s="29"/>
      <c r="G153" s="29"/>
      <c r="H153" s="29"/>
      <c r="I153" s="29"/>
      <c r="J153" s="29"/>
      <c r="K153" s="23"/>
      <c r="L153" s="23"/>
      <c r="M153" s="23"/>
      <c r="N153" s="60"/>
      <c r="O153" s="23"/>
      <c r="P153" s="23"/>
      <c r="Q153" s="23"/>
      <c r="R153" s="23"/>
      <c r="S153" s="23"/>
      <c r="T153" s="23"/>
      <c r="U153" s="23"/>
      <c r="V153" s="23"/>
      <c r="W153" s="23"/>
      <c r="X153" s="23"/>
      <c r="Y153" s="60"/>
      <c r="Z153" s="152"/>
      <c r="AA153" s="152"/>
      <c r="AB153" s="152"/>
      <c r="AC153" s="152"/>
      <c r="AD153" s="152"/>
      <c r="AE153" s="152"/>
      <c r="AF153" s="152"/>
      <c r="AG153" s="152"/>
      <c r="AH153" s="152"/>
      <c r="AI153" s="152"/>
      <c r="AJ153" s="152"/>
    </row>
    <row r="154" spans="1:41" s="113" customFormat="1" ht="12" customHeight="1" x14ac:dyDescent="0.35">
      <c r="A154" s="92" t="s">
        <v>45</v>
      </c>
      <c r="B154" s="92"/>
      <c r="C154" s="92"/>
      <c r="D154" s="29"/>
      <c r="E154" s="29"/>
      <c r="F154" s="29"/>
      <c r="G154" s="29"/>
      <c r="H154" s="29"/>
      <c r="I154" s="29"/>
      <c r="J154" s="29"/>
      <c r="K154" s="23"/>
      <c r="L154" s="23"/>
      <c r="M154" s="23"/>
      <c r="N154" s="60"/>
      <c r="O154" s="23"/>
      <c r="P154" s="23"/>
      <c r="Q154" s="23"/>
      <c r="R154" s="23"/>
      <c r="S154" s="23"/>
      <c r="T154" s="23"/>
      <c r="U154" s="23"/>
      <c r="V154" s="23"/>
      <c r="W154" s="23"/>
      <c r="X154" s="23"/>
      <c r="Y154" s="23"/>
      <c r="Z154" s="23"/>
      <c r="AA154" s="23"/>
      <c r="AB154" s="23"/>
      <c r="AC154" s="23"/>
      <c r="AD154" s="23"/>
      <c r="AE154" s="60"/>
      <c r="AF154" s="152"/>
      <c r="AG154" s="152"/>
      <c r="AH154" s="152"/>
      <c r="AI154" s="152"/>
      <c r="AJ154" s="152"/>
      <c r="AK154" s="152"/>
      <c r="AL154" s="152"/>
      <c r="AM154" s="152"/>
      <c r="AN154" s="152"/>
      <c r="AO154" s="152"/>
    </row>
    <row r="155" spans="1:41" s="113" customFormat="1" ht="12" customHeight="1" x14ac:dyDescent="0.35">
      <c r="A155" s="75" t="s">
        <v>269</v>
      </c>
      <c r="B155" s="92"/>
      <c r="C155" s="92"/>
      <c r="D155" s="29"/>
      <c r="E155" s="29"/>
      <c r="F155" s="29"/>
      <c r="G155" s="29"/>
      <c r="H155" s="29"/>
      <c r="I155" s="29"/>
      <c r="J155" s="29"/>
      <c r="K155" s="23"/>
      <c r="L155" s="23"/>
      <c r="M155" s="23"/>
      <c r="N155" s="59"/>
      <c r="O155" s="23"/>
      <c r="P155" s="23"/>
      <c r="Q155" s="23"/>
      <c r="R155" s="23"/>
      <c r="S155" s="23"/>
      <c r="T155" s="23"/>
      <c r="U155" s="23"/>
      <c r="V155" s="23"/>
      <c r="W155" s="23"/>
      <c r="X155" s="23"/>
      <c r="Y155" s="23"/>
      <c r="Z155" s="23"/>
      <c r="AA155" s="23"/>
      <c r="AB155" s="23"/>
      <c r="AC155" s="23"/>
      <c r="AD155" s="23"/>
      <c r="AE155" s="60"/>
      <c r="AF155" s="24"/>
      <c r="AG155" s="24"/>
      <c r="AH155" s="24"/>
      <c r="AI155" s="24"/>
      <c r="AJ155" s="24"/>
      <c r="AK155" s="24"/>
      <c r="AL155" s="24"/>
      <c r="AM155" s="24"/>
      <c r="AN155" s="24"/>
      <c r="AO155" s="24"/>
    </row>
    <row r="156" spans="1:41" s="113" customFormat="1" ht="12" customHeight="1" x14ac:dyDescent="0.35">
      <c r="A156" s="56" t="s">
        <v>32</v>
      </c>
      <c r="B156" s="56"/>
      <c r="C156" s="56"/>
      <c r="K156" s="23"/>
      <c r="L156" s="23"/>
      <c r="M156" s="23"/>
      <c r="N156" s="59"/>
      <c r="O156" s="23"/>
      <c r="P156" s="23"/>
      <c r="Q156" s="23"/>
      <c r="R156" s="23"/>
      <c r="S156" s="23"/>
      <c r="T156" s="23"/>
      <c r="U156" s="23"/>
      <c r="V156" s="23"/>
      <c r="W156" s="23"/>
      <c r="X156" s="23"/>
      <c r="Y156" s="23"/>
      <c r="Z156" s="23"/>
      <c r="AA156" s="23"/>
      <c r="AB156" s="23"/>
      <c r="AC156" s="23"/>
      <c r="AD156" s="23"/>
      <c r="AE156" s="60"/>
      <c r="AF156" s="24"/>
      <c r="AG156" s="24"/>
      <c r="AH156" s="24"/>
      <c r="AI156" s="24"/>
      <c r="AJ156" s="24"/>
      <c r="AK156" s="24"/>
      <c r="AL156" s="24"/>
      <c r="AM156" s="24"/>
      <c r="AN156" s="24"/>
      <c r="AO156" s="24"/>
    </row>
    <row r="157" spans="1:41" s="113" customFormat="1" ht="30" customHeight="1" x14ac:dyDescent="0.35">
      <c r="A157" s="61" t="s">
        <v>270</v>
      </c>
      <c r="B157" s="61"/>
      <c r="C157" s="61"/>
      <c r="D157" s="154"/>
      <c r="E157" s="154"/>
      <c r="F157" s="154"/>
      <c r="G157" s="154"/>
      <c r="H157" s="154"/>
      <c r="I157" s="154"/>
      <c r="J157" s="154"/>
      <c r="K157" s="23"/>
      <c r="L157" s="23"/>
      <c r="M157" s="23"/>
      <c r="N157" s="59"/>
      <c r="O157" s="23"/>
      <c r="P157" s="23"/>
      <c r="Q157" s="23"/>
      <c r="R157" s="23"/>
      <c r="S157" s="23"/>
      <c r="T157" s="23"/>
      <c r="U157" s="23"/>
      <c r="V157" s="23"/>
      <c r="W157" s="23"/>
      <c r="X157" s="23"/>
      <c r="Y157" s="23"/>
      <c r="Z157" s="23"/>
      <c r="AA157" s="23"/>
      <c r="AB157" s="23"/>
      <c r="AC157" s="23"/>
      <c r="AD157" s="23"/>
      <c r="AE157" s="60"/>
      <c r="AF157" s="24"/>
      <c r="AG157" s="24"/>
      <c r="AH157" s="24"/>
      <c r="AI157" s="24"/>
      <c r="AJ157" s="24"/>
      <c r="AK157" s="24"/>
      <c r="AL157" s="24"/>
      <c r="AM157" s="24"/>
      <c r="AN157" s="24"/>
      <c r="AO157" s="24"/>
    </row>
    <row r="158" spans="1:41" s="65" customFormat="1" ht="20.25" customHeight="1" x14ac:dyDescent="0.35">
      <c r="A158" s="191" t="s">
        <v>191</v>
      </c>
    </row>
    <row r="159" spans="1:41" s="105" customFormat="1" x14ac:dyDescent="0.35">
      <c r="A159" s="137"/>
      <c r="B159" s="282" t="s">
        <v>145</v>
      </c>
      <c r="C159" s="283"/>
      <c r="D159" s="283"/>
      <c r="E159" s="283"/>
      <c r="F159" s="283"/>
      <c r="G159" s="283"/>
      <c r="H159" s="283"/>
      <c r="I159" s="283"/>
      <c r="J159" s="283"/>
      <c r="K159" s="283"/>
      <c r="L159" s="283"/>
      <c r="M159" s="283"/>
      <c r="N159" s="284"/>
      <c r="O159" s="279" t="s">
        <v>55</v>
      </c>
      <c r="P159" s="280"/>
      <c r="Q159" s="280"/>
      <c r="R159" s="280"/>
      <c r="S159" s="280"/>
      <c r="T159" s="280"/>
      <c r="U159" s="280"/>
      <c r="V159" s="280"/>
      <c r="W159" s="280"/>
      <c r="X159" s="280"/>
      <c r="Y159" s="280"/>
      <c r="Z159" s="280"/>
      <c r="AA159" s="280"/>
      <c r="AB159" s="281"/>
      <c r="AC159" s="281" t="s">
        <v>57</v>
      </c>
      <c r="AD159" s="281"/>
      <c r="AE159" s="281"/>
      <c r="AF159" s="281"/>
      <c r="AG159" s="281"/>
      <c r="AH159" s="281"/>
      <c r="AI159" s="281"/>
      <c r="AJ159" s="281"/>
      <c r="AK159" s="281"/>
      <c r="AL159" s="281"/>
      <c r="AM159" s="280"/>
      <c r="AN159" s="280"/>
      <c r="AO159" s="280"/>
    </row>
    <row r="160" spans="1:41" s="105" customFormat="1" ht="44.15" customHeight="1" x14ac:dyDescent="0.35">
      <c r="A160" s="106" t="s">
        <v>35</v>
      </c>
      <c r="B160" s="107" t="s">
        <v>203</v>
      </c>
      <c r="C160" s="107" t="s">
        <v>204</v>
      </c>
      <c r="D160" s="107" t="s">
        <v>193</v>
      </c>
      <c r="E160" s="107" t="s">
        <v>194</v>
      </c>
      <c r="F160" s="107" t="s">
        <v>195</v>
      </c>
      <c r="G160" s="107" t="s">
        <v>196</v>
      </c>
      <c r="H160" s="107" t="s">
        <v>197</v>
      </c>
      <c r="I160" s="107" t="s">
        <v>198</v>
      </c>
      <c r="J160" s="107" t="s">
        <v>199</v>
      </c>
      <c r="K160" s="107" t="s">
        <v>200</v>
      </c>
      <c r="L160" s="107" t="s">
        <v>201</v>
      </c>
      <c r="M160" s="107" t="s">
        <v>202</v>
      </c>
      <c r="N160" s="107" t="s">
        <v>168</v>
      </c>
      <c r="O160" s="107" t="s">
        <v>219</v>
      </c>
      <c r="P160" s="107" t="s">
        <v>216</v>
      </c>
      <c r="Q160" s="107" t="s">
        <v>215</v>
      </c>
      <c r="R160" s="107" t="s">
        <v>214</v>
      </c>
      <c r="S160" s="107" t="s">
        <v>213</v>
      </c>
      <c r="T160" s="107" t="s">
        <v>212</v>
      </c>
      <c r="U160" s="107" t="s">
        <v>217</v>
      </c>
      <c r="V160" s="107" t="s">
        <v>211</v>
      </c>
      <c r="W160" s="107" t="s">
        <v>210</v>
      </c>
      <c r="X160" s="107" t="s">
        <v>209</v>
      </c>
      <c r="Y160" s="107" t="s">
        <v>208</v>
      </c>
      <c r="Z160" s="107" t="s">
        <v>207</v>
      </c>
      <c r="AA160" s="107" t="s">
        <v>206</v>
      </c>
      <c r="AB160" s="107" t="s">
        <v>205</v>
      </c>
      <c r="AC160" s="107" t="s">
        <v>60</v>
      </c>
      <c r="AD160" s="107" t="s">
        <v>61</v>
      </c>
      <c r="AE160" s="107" t="s">
        <v>62</v>
      </c>
      <c r="AF160" s="107" t="s">
        <v>63</v>
      </c>
      <c r="AG160" s="107" t="s">
        <v>64</v>
      </c>
      <c r="AH160" s="107" t="s">
        <v>65</v>
      </c>
      <c r="AI160" s="107" t="s">
        <v>66</v>
      </c>
      <c r="AJ160" s="107" t="s">
        <v>67</v>
      </c>
      <c r="AK160" s="107" t="s">
        <v>68</v>
      </c>
      <c r="AL160" s="107" t="s">
        <v>69</v>
      </c>
      <c r="AM160" s="107" t="s">
        <v>70</v>
      </c>
      <c r="AN160" s="107" t="s">
        <v>71</v>
      </c>
      <c r="AO160" s="107" t="s">
        <v>72</v>
      </c>
    </row>
    <row r="161" spans="1:68" s="172" customFormat="1" x14ac:dyDescent="0.35">
      <c r="A161" s="74" t="s">
        <v>23</v>
      </c>
      <c r="B161" s="195">
        <v>3095672</v>
      </c>
      <c r="C161" s="195">
        <v>2606342</v>
      </c>
      <c r="D161" s="167">
        <v>3003048</v>
      </c>
      <c r="E161" s="167">
        <v>2990613</v>
      </c>
      <c r="F161" s="167">
        <v>3012409</v>
      </c>
      <c r="G161" s="167">
        <v>2817598</v>
      </c>
      <c r="H161" s="167">
        <v>2956120</v>
      </c>
      <c r="I161" s="167">
        <v>2762015</v>
      </c>
      <c r="J161" s="167">
        <v>2857988</v>
      </c>
      <c r="K161" s="167">
        <v>3057274</v>
      </c>
      <c r="L161" s="167">
        <v>2920362</v>
      </c>
      <c r="M161" s="167">
        <v>2728790</v>
      </c>
      <c r="N161" s="167">
        <f>SUM(B161:M161)/12</f>
        <v>2900685.9166666665</v>
      </c>
      <c r="O161" s="167">
        <v>2646526</v>
      </c>
      <c r="P161" s="167">
        <v>1998187</v>
      </c>
      <c r="Q161" s="167">
        <v>2162163</v>
      </c>
      <c r="R161" s="167">
        <v>2570840</v>
      </c>
      <c r="S161" s="167">
        <v>2703338</v>
      </c>
      <c r="T161" s="167">
        <v>2704851</v>
      </c>
      <c r="U161" s="167">
        <v>2850473</v>
      </c>
      <c r="V161" s="167">
        <v>2985548</v>
      </c>
      <c r="W161" s="167">
        <v>2940098</v>
      </c>
      <c r="X161" s="167">
        <v>2763664</v>
      </c>
      <c r="Y161" s="167">
        <v>2823781</v>
      </c>
      <c r="Z161" s="167">
        <v>2632051</v>
      </c>
      <c r="AA161" s="167">
        <v>3186677</v>
      </c>
      <c r="AB161" s="169">
        <f>SUM(O161:AA161)/13</f>
        <v>2689861.3076923075</v>
      </c>
      <c r="AC161" s="124">
        <f t="shared" ref="AC161:AL165" si="17">(O161-D161)/D161</f>
        <v>-0.11872004709881427</v>
      </c>
      <c r="AD161" s="124">
        <f t="shared" si="17"/>
        <v>-0.33184701597966704</v>
      </c>
      <c r="AE161" s="124">
        <f t="shared" si="17"/>
        <v>-0.2822478620930956</v>
      </c>
      <c r="AF161" s="124">
        <f t="shared" si="17"/>
        <v>-8.7577432976599215E-2</v>
      </c>
      <c r="AG161" s="124">
        <f t="shared" si="17"/>
        <v>-8.5511413609731676E-2</v>
      </c>
      <c r="AH161" s="124">
        <f t="shared" si="17"/>
        <v>-2.0696484269636477E-2</v>
      </c>
      <c r="AI161" s="198">
        <f t="shared" si="17"/>
        <v>-2.6294722021226119E-3</v>
      </c>
      <c r="AJ161" s="124">
        <f t="shared" si="17"/>
        <v>-2.3460769299709479E-2</v>
      </c>
      <c r="AK161" s="198">
        <f t="shared" si="17"/>
        <v>6.7580662945210214E-3</v>
      </c>
      <c r="AL161" s="124">
        <f t="shared" si="17"/>
        <v>1.2780023380326079E-2</v>
      </c>
      <c r="AM161" s="124">
        <f>(Y161-B161)/B161</f>
        <v>-8.7829395362299362E-2</v>
      </c>
      <c r="AN161" s="124">
        <f>(Z161-C161)/C161</f>
        <v>9.8640163109829787E-3</v>
      </c>
      <c r="AO161" s="125">
        <f>(AA161-D161)/D161</f>
        <v>6.1147540765249177E-2</v>
      </c>
      <c r="AP161" s="196"/>
      <c r="AQ161" s="196"/>
      <c r="AR161" s="196"/>
      <c r="AS161" s="196"/>
      <c r="AT161" s="196"/>
      <c r="AU161" s="196"/>
      <c r="AV161" s="196"/>
      <c r="AW161" s="196"/>
      <c r="AX161" s="196"/>
      <c r="AY161" s="196"/>
      <c r="AZ161" s="196"/>
      <c r="BA161" s="196"/>
      <c r="BB161" s="196"/>
      <c r="BC161" s="196"/>
      <c r="BD161" s="196"/>
      <c r="BE161" s="196"/>
      <c r="BF161" s="196"/>
      <c r="BG161" s="196"/>
      <c r="BH161" s="196"/>
      <c r="BI161" s="196"/>
      <c r="BJ161" s="196"/>
      <c r="BK161" s="196"/>
      <c r="BL161" s="196"/>
      <c r="BM161" s="196"/>
      <c r="BN161" s="196"/>
      <c r="BO161" s="196"/>
      <c r="BP161" s="196"/>
    </row>
    <row r="162" spans="1:68" s="172" customFormat="1" x14ac:dyDescent="0.35">
      <c r="A162" s="74" t="s">
        <v>24</v>
      </c>
      <c r="B162" s="197">
        <v>1.6416467894531462E-3</v>
      </c>
      <c r="C162" s="197">
        <v>1.7795055292053E-3</v>
      </c>
      <c r="D162" s="198">
        <v>1.7738644204155244E-3</v>
      </c>
      <c r="E162" s="198">
        <v>1.7441240307589114E-3</v>
      </c>
      <c r="F162" s="198">
        <v>1.8393916629514783E-3</v>
      </c>
      <c r="G162" s="198">
        <v>1.7745611687685753E-3</v>
      </c>
      <c r="H162" s="198">
        <v>1.8619000581843769E-3</v>
      </c>
      <c r="I162" s="198">
        <v>1.7813082115774172E-3</v>
      </c>
      <c r="J162" s="198">
        <v>1.7382858150559065E-3</v>
      </c>
      <c r="K162" s="198">
        <v>1.7931006511029107E-3</v>
      </c>
      <c r="L162" s="198">
        <v>1.7045831989321871E-3</v>
      </c>
      <c r="M162" s="198">
        <v>1.7502262907735664E-3</v>
      </c>
      <c r="N162" s="198">
        <f>((B161*B162)+(C161*C162)+(D161*D162)+(E161*E162)+(F161*F162)+(G161*G162)+(H161*H162)+(I161*I162)+(J161*J162)+(K161*K162)+(L161*L162)+(M161*M162))/SUM(B161:M161)</f>
        <v>1.7648699240130877E-3</v>
      </c>
      <c r="O162" s="124">
        <v>0.24131937490884275</v>
      </c>
      <c r="P162" s="124">
        <v>0.59906755473837037</v>
      </c>
      <c r="Q162" s="124">
        <v>0.54800910014647364</v>
      </c>
      <c r="R162" s="124">
        <v>0.50926389818113926</v>
      </c>
      <c r="S162" s="124">
        <v>0.45970981061191757</v>
      </c>
      <c r="T162" s="124">
        <v>0.42371871870206529</v>
      </c>
      <c r="U162" s="124">
        <v>0.4331898600688377</v>
      </c>
      <c r="V162" s="124">
        <v>0.42928869339900078</v>
      </c>
      <c r="W162" s="124">
        <v>0.43884931726765569</v>
      </c>
      <c r="X162" s="124">
        <v>0.46065693948323677</v>
      </c>
      <c r="Y162" s="124">
        <v>0.50452921101176051</v>
      </c>
      <c r="Z162" s="124">
        <v>0.49278262465278977</v>
      </c>
      <c r="AA162" s="124">
        <v>0.47485233049976511</v>
      </c>
      <c r="AB162" s="124">
        <f>((O161*O162)+(P161*P162)+(Q161*Q162)+(R161*R162)+(S161*S162)+(T161*T162)+(U161*U162)+(V161*V162)+(W161*W162)+(X161*X162)+(Y161*Y162)+(Z161*Z162)+(AA161*AA162))/SUM(O161:AA161)</f>
        <v>0.45851388906325369</v>
      </c>
      <c r="AC162" s="124" t="s">
        <v>46</v>
      </c>
      <c r="AD162" s="124" t="s">
        <v>46</v>
      </c>
      <c r="AE162" s="124" t="s">
        <v>46</v>
      </c>
      <c r="AF162" s="124" t="s">
        <v>46</v>
      </c>
      <c r="AG162" s="124" t="s">
        <v>46</v>
      </c>
      <c r="AH162" s="124" t="s">
        <v>46</v>
      </c>
      <c r="AI162" s="124" t="s">
        <v>46</v>
      </c>
      <c r="AJ162" s="124" t="s">
        <v>46</v>
      </c>
      <c r="AK162" s="124" t="s">
        <v>46</v>
      </c>
      <c r="AL162" s="124" t="s">
        <v>46</v>
      </c>
      <c r="AM162" s="124" t="s">
        <v>46</v>
      </c>
      <c r="AN162" s="124" t="s">
        <v>46</v>
      </c>
      <c r="AO162" s="125" t="s">
        <v>46</v>
      </c>
      <c r="AP162" s="196"/>
      <c r="AQ162" s="196"/>
      <c r="AR162" s="196"/>
      <c r="AS162" s="196"/>
      <c r="AT162" s="196"/>
      <c r="AU162" s="196"/>
      <c r="AV162" s="196"/>
      <c r="AW162" s="196"/>
      <c r="AX162" s="196"/>
      <c r="AY162" s="196"/>
      <c r="AZ162" s="196"/>
      <c r="BA162" s="196"/>
      <c r="BB162" s="196"/>
      <c r="BC162" s="196"/>
      <c r="BD162" s="196"/>
      <c r="BE162" s="196"/>
      <c r="BF162" s="196"/>
      <c r="BG162" s="196"/>
      <c r="BH162" s="196"/>
      <c r="BI162" s="196"/>
      <c r="BJ162" s="196"/>
      <c r="BK162" s="196"/>
      <c r="BL162" s="196"/>
      <c r="BM162" s="196"/>
      <c r="BN162" s="196"/>
      <c r="BO162" s="196"/>
      <c r="BP162" s="196"/>
    </row>
    <row r="163" spans="1:68" s="172" customFormat="1" x14ac:dyDescent="0.35">
      <c r="A163" s="74" t="s">
        <v>25</v>
      </c>
      <c r="B163" s="195">
        <v>252142</v>
      </c>
      <c r="C163" s="195">
        <v>215751</v>
      </c>
      <c r="D163" s="167">
        <v>241846</v>
      </c>
      <c r="E163" s="167">
        <v>246459</v>
      </c>
      <c r="F163" s="167">
        <v>251001</v>
      </c>
      <c r="G163" s="167">
        <v>226145</v>
      </c>
      <c r="H163" s="167">
        <v>238417</v>
      </c>
      <c r="I163" s="167">
        <v>219792</v>
      </c>
      <c r="J163" s="167">
        <v>237024</v>
      </c>
      <c r="K163" s="167">
        <v>260279</v>
      </c>
      <c r="L163" s="167">
        <v>242690</v>
      </c>
      <c r="M163" s="167">
        <v>205468</v>
      </c>
      <c r="N163" s="167">
        <f>SUM(B163:M163)/12</f>
        <v>236417.83333333334</v>
      </c>
      <c r="O163" s="167">
        <v>232355</v>
      </c>
      <c r="P163" s="167">
        <v>209595</v>
      </c>
      <c r="Q163" s="167">
        <v>211226</v>
      </c>
      <c r="R163" s="167">
        <v>239013</v>
      </c>
      <c r="S163" s="167">
        <v>236656</v>
      </c>
      <c r="T163" s="167">
        <v>229313</v>
      </c>
      <c r="U163" s="167">
        <v>255784</v>
      </c>
      <c r="V163" s="167">
        <v>262029</v>
      </c>
      <c r="W163" s="167">
        <v>264784</v>
      </c>
      <c r="X163" s="167">
        <v>241945</v>
      </c>
      <c r="Y163" s="167">
        <v>274647</v>
      </c>
      <c r="Z163" s="167">
        <v>257662</v>
      </c>
      <c r="AA163" s="167">
        <v>301105</v>
      </c>
      <c r="AB163" s="169">
        <f>SUM(O163:AA163)/13</f>
        <v>247393.38461538462</v>
      </c>
      <c r="AC163" s="124">
        <f>(O163-D163)/D163</f>
        <v>-3.9243981707367495E-2</v>
      </c>
      <c r="AD163" s="124">
        <f t="shared" si="17"/>
        <v>-0.14957457426995971</v>
      </c>
      <c r="AE163" s="124">
        <f t="shared" si="17"/>
        <v>-0.15846550412149751</v>
      </c>
      <c r="AF163" s="124">
        <f t="shared" si="17"/>
        <v>5.6901545468615269E-2</v>
      </c>
      <c r="AG163" s="198">
        <f t="shared" si="17"/>
        <v>-7.3862182646371689E-3</v>
      </c>
      <c r="AH163" s="124">
        <f t="shared" si="17"/>
        <v>4.3318228142971538E-2</v>
      </c>
      <c r="AI163" s="124">
        <f t="shared" si="17"/>
        <v>7.9148103145673013E-2</v>
      </c>
      <c r="AJ163" s="198">
        <f t="shared" si="17"/>
        <v>6.723554339766174E-3</v>
      </c>
      <c r="AK163" s="124">
        <f t="shared" si="17"/>
        <v>9.1037949647698707E-2</v>
      </c>
      <c r="AL163" s="124">
        <f t="shared" si="17"/>
        <v>0.1775312944108085</v>
      </c>
      <c r="AM163" s="124">
        <f>(Y163-B163)/B163</f>
        <v>8.925526092439974E-2</v>
      </c>
      <c r="AN163" s="124">
        <f>(Z163-C163)/C163</f>
        <v>0.19425634180142851</v>
      </c>
      <c r="AO163" s="125">
        <f>(AA163-D163)/D163</f>
        <v>0.24502782762584455</v>
      </c>
      <c r="AP163" s="196"/>
      <c r="AQ163" s="196"/>
      <c r="AR163" s="196"/>
      <c r="AS163" s="196"/>
      <c r="AT163" s="196"/>
      <c r="AU163" s="196"/>
      <c r="AV163" s="196"/>
      <c r="AW163" s="196"/>
      <c r="AX163" s="196"/>
      <c r="AY163" s="196"/>
      <c r="AZ163" s="196"/>
      <c r="BA163" s="196"/>
      <c r="BB163" s="196"/>
      <c r="BC163" s="196"/>
      <c r="BD163" s="196"/>
      <c r="BE163" s="196"/>
      <c r="BF163" s="196"/>
      <c r="BG163" s="196"/>
      <c r="BH163" s="196"/>
      <c r="BI163" s="196"/>
      <c r="BJ163" s="196"/>
      <c r="BK163" s="196"/>
      <c r="BL163" s="196"/>
      <c r="BM163" s="196"/>
      <c r="BN163" s="196"/>
      <c r="BO163" s="196"/>
      <c r="BP163" s="196"/>
    </row>
    <row r="164" spans="1:68" s="172" customFormat="1" x14ac:dyDescent="0.35">
      <c r="A164" s="74" t="s">
        <v>26</v>
      </c>
      <c r="B164" s="197">
        <v>0</v>
      </c>
      <c r="C164" s="197">
        <v>0</v>
      </c>
      <c r="D164" s="198">
        <v>0</v>
      </c>
      <c r="E164" s="198">
        <v>0</v>
      </c>
      <c r="F164" s="198">
        <v>0</v>
      </c>
      <c r="G164" s="198">
        <v>0</v>
      </c>
      <c r="H164" s="198">
        <v>0</v>
      </c>
      <c r="I164" s="198">
        <v>0</v>
      </c>
      <c r="J164" s="198">
        <v>0</v>
      </c>
      <c r="K164" s="198">
        <v>0</v>
      </c>
      <c r="L164" s="198">
        <v>0</v>
      </c>
      <c r="M164" s="198">
        <v>0</v>
      </c>
      <c r="N164" s="198">
        <f>((B163*B164)+(C163*C164)+(D163*D164)+(E163*E164)+(F163*F164)+(G163*G164)+(H163*H164)+(I163*I164)+(J163*J164)+(K163*K164)+(L163*L164)+(M163*M164))/SUM(B163:M163)</f>
        <v>0</v>
      </c>
      <c r="O164" s="124">
        <v>0.30254997740526351</v>
      </c>
      <c r="P164" s="124">
        <v>0.74536606312173481</v>
      </c>
      <c r="Q164" s="124">
        <v>0.71465160538948802</v>
      </c>
      <c r="R164" s="124">
        <v>0.66789254140988152</v>
      </c>
      <c r="S164" s="124">
        <v>0.61695034142383887</v>
      </c>
      <c r="T164" s="124">
        <v>0.58571472179946182</v>
      </c>
      <c r="U164" s="124">
        <v>0.58106058236637159</v>
      </c>
      <c r="V164" s="124">
        <v>0.59202988982135563</v>
      </c>
      <c r="W164" s="124">
        <v>0.60246087376880775</v>
      </c>
      <c r="X164" s="124">
        <v>0.62928764801917791</v>
      </c>
      <c r="Y164" s="124">
        <v>0.67723659825157378</v>
      </c>
      <c r="Z164" s="124">
        <v>0.66467697991942931</v>
      </c>
      <c r="AA164" s="124">
        <v>0.63749854701848196</v>
      </c>
      <c r="AB164" s="124">
        <f>((O163*O164)+(P163*P164)+(Q163*Q164)+(R163*R164)+(S163*S164)+(T163*T164)+(U163*U164)+(V163*V164)+(W163*W164)+(X163*X164)+(Y163*Y164)+(Z163*Z164)+(AA163*AA164))/SUM(O163:AA163)</f>
        <v>0.61632641131502175</v>
      </c>
      <c r="AC164" s="124" t="s">
        <v>46</v>
      </c>
      <c r="AD164" s="124" t="s">
        <v>46</v>
      </c>
      <c r="AE164" s="124" t="s">
        <v>46</v>
      </c>
      <c r="AF164" s="124" t="s">
        <v>46</v>
      </c>
      <c r="AG164" s="124" t="s">
        <v>46</v>
      </c>
      <c r="AH164" s="124" t="s">
        <v>46</v>
      </c>
      <c r="AI164" s="124" t="s">
        <v>46</v>
      </c>
      <c r="AJ164" s="124" t="s">
        <v>46</v>
      </c>
      <c r="AK164" s="124" t="s">
        <v>46</v>
      </c>
      <c r="AL164" s="124" t="s">
        <v>46</v>
      </c>
      <c r="AM164" s="124" t="s">
        <v>46</v>
      </c>
      <c r="AN164" s="124" t="s">
        <v>46</v>
      </c>
      <c r="AO164" s="125" t="s">
        <v>46</v>
      </c>
      <c r="AP164" s="196"/>
      <c r="AQ164" s="196"/>
      <c r="AR164" s="196"/>
      <c r="AS164" s="196"/>
      <c r="AT164" s="196"/>
      <c r="AU164" s="196"/>
      <c r="AV164" s="196"/>
      <c r="AW164" s="196"/>
      <c r="AX164" s="196"/>
      <c r="AY164" s="196"/>
      <c r="AZ164" s="196"/>
      <c r="BA164" s="196"/>
      <c r="BB164" s="196"/>
      <c r="BC164" s="196"/>
      <c r="BD164" s="196"/>
      <c r="BE164" s="196"/>
      <c r="BF164" s="196"/>
      <c r="BG164" s="196"/>
      <c r="BH164" s="196"/>
      <c r="BI164" s="196"/>
      <c r="BJ164" s="196"/>
      <c r="BK164" s="196"/>
      <c r="BL164" s="196"/>
      <c r="BM164" s="196"/>
      <c r="BN164" s="196"/>
      <c r="BO164" s="196"/>
      <c r="BP164" s="196"/>
    </row>
    <row r="165" spans="1:68" s="178" customFormat="1" x14ac:dyDescent="0.35">
      <c r="A165" s="181" t="s">
        <v>28</v>
      </c>
      <c r="B165" s="235">
        <v>972923</v>
      </c>
      <c r="C165" s="235">
        <v>832639</v>
      </c>
      <c r="D165" s="229">
        <v>944337</v>
      </c>
      <c r="E165" s="229">
        <v>952288</v>
      </c>
      <c r="F165" s="229">
        <v>968247</v>
      </c>
      <c r="G165" s="229">
        <v>910817</v>
      </c>
      <c r="H165" s="229">
        <v>983117</v>
      </c>
      <c r="I165" s="229">
        <v>916796</v>
      </c>
      <c r="J165" s="229">
        <v>928108</v>
      </c>
      <c r="K165" s="229">
        <v>1218309</v>
      </c>
      <c r="L165" s="229">
        <v>1312064</v>
      </c>
      <c r="M165" s="229">
        <v>948860</v>
      </c>
      <c r="N165" s="229">
        <f>SUM(B165:M165)/12</f>
        <v>990708.75</v>
      </c>
      <c r="O165" s="229">
        <v>731523</v>
      </c>
      <c r="P165" s="229">
        <v>453363</v>
      </c>
      <c r="Q165" s="229">
        <v>521788</v>
      </c>
      <c r="R165" s="229">
        <v>638502</v>
      </c>
      <c r="S165" s="229">
        <v>713138</v>
      </c>
      <c r="T165" s="229">
        <v>731960</v>
      </c>
      <c r="U165" s="229">
        <v>786569</v>
      </c>
      <c r="V165" s="229">
        <v>1222157</v>
      </c>
      <c r="W165" s="229">
        <v>1273658</v>
      </c>
      <c r="X165" s="229">
        <v>829009</v>
      </c>
      <c r="Y165" s="229">
        <v>733016</v>
      </c>
      <c r="Z165" s="229">
        <v>721478</v>
      </c>
      <c r="AA165" s="229">
        <v>884420</v>
      </c>
      <c r="AB165" s="230">
        <f>SUM(O165:AA165)/13</f>
        <v>787737</v>
      </c>
      <c r="AC165" s="175">
        <f>(O165-D165)/D165</f>
        <v>-0.22535810838715417</v>
      </c>
      <c r="AD165" s="175">
        <f t="shared" si="17"/>
        <v>-0.52392238482475895</v>
      </c>
      <c r="AE165" s="175">
        <f t="shared" si="17"/>
        <v>-0.46110031841048821</v>
      </c>
      <c r="AF165" s="175">
        <f t="shared" si="17"/>
        <v>-0.29897882889757216</v>
      </c>
      <c r="AG165" s="175">
        <f t="shared" si="17"/>
        <v>-0.27461533062697524</v>
      </c>
      <c r="AH165" s="175">
        <f t="shared" si="17"/>
        <v>-0.20161082727237029</v>
      </c>
      <c r="AI165" s="175">
        <f t="shared" si="17"/>
        <v>-0.15250272597585626</v>
      </c>
      <c r="AJ165" s="270">
        <f t="shared" si="17"/>
        <v>3.1584762158040364E-3</v>
      </c>
      <c r="AK165" s="175">
        <f t="shared" si="17"/>
        <v>-2.9271437978635188E-2</v>
      </c>
      <c r="AL165" s="189">
        <f t="shared" si="17"/>
        <v>-0.12631051999241194</v>
      </c>
      <c r="AM165" s="236">
        <f>(Y165-B165)/B165</f>
        <v>-0.24658374814862019</v>
      </c>
      <c r="AN165" s="175">
        <f>(Z165-C165)/C165</f>
        <v>-0.13350443589598854</v>
      </c>
      <c r="AO165" s="189">
        <f>(AA165-D165)/D165</f>
        <v>-6.3448747639878567E-2</v>
      </c>
      <c r="AP165" s="196"/>
      <c r="AQ165" s="196"/>
      <c r="AR165" s="196"/>
      <c r="AS165" s="196"/>
      <c r="AT165" s="196"/>
      <c r="AU165" s="196"/>
      <c r="AV165" s="196"/>
      <c r="AW165" s="196"/>
      <c r="AX165" s="196"/>
      <c r="AY165" s="196"/>
      <c r="AZ165" s="196"/>
      <c r="BA165" s="196"/>
      <c r="BB165" s="196"/>
      <c r="BC165" s="196"/>
      <c r="BD165" s="196"/>
      <c r="BE165" s="196"/>
      <c r="BF165" s="196"/>
      <c r="BG165" s="196"/>
      <c r="BH165" s="196"/>
      <c r="BI165" s="196"/>
      <c r="BJ165" s="196"/>
      <c r="BK165" s="196"/>
      <c r="BL165" s="196"/>
      <c r="BM165" s="196"/>
      <c r="BN165" s="196"/>
      <c r="BO165" s="196"/>
      <c r="BP165" s="196"/>
    </row>
    <row r="166" spans="1:68" s="66" customFormat="1" x14ac:dyDescent="0.35">
      <c r="A166" s="56" t="s">
        <v>29</v>
      </c>
      <c r="B166" s="2"/>
      <c r="C166" s="2"/>
      <c r="D166" s="2"/>
      <c r="E166" s="2"/>
      <c r="F166" s="2"/>
      <c r="G166" s="2"/>
      <c r="H166" s="2"/>
      <c r="I166" s="2"/>
      <c r="J166" s="2"/>
    </row>
    <row r="167" spans="1:68" s="66" customFormat="1" ht="12" customHeight="1" x14ac:dyDescent="0.35">
      <c r="A167" s="75" t="s">
        <v>125</v>
      </c>
      <c r="B167" s="2"/>
      <c r="C167" s="2"/>
      <c r="D167" s="2"/>
      <c r="E167" s="2"/>
      <c r="F167" s="2"/>
      <c r="G167" s="2"/>
      <c r="H167" s="2"/>
      <c r="I167" s="2"/>
      <c r="J167" s="2"/>
      <c r="K167" s="67"/>
      <c r="L167" s="67"/>
      <c r="M167" s="67"/>
      <c r="N167" s="68"/>
      <c r="O167" s="67"/>
      <c r="P167" s="67"/>
      <c r="Q167" s="67"/>
      <c r="R167" s="67"/>
      <c r="S167" s="67"/>
      <c r="T167" s="67"/>
      <c r="U167" s="67"/>
      <c r="V167" s="67"/>
      <c r="W167" s="67"/>
      <c r="X167" s="67"/>
      <c r="Y167" s="67"/>
      <c r="Z167" s="67"/>
      <c r="AA167" s="67"/>
      <c r="AB167" s="67"/>
      <c r="AC167" s="67"/>
      <c r="AD167" s="67"/>
      <c r="AE167" s="68"/>
      <c r="AF167" s="69"/>
      <c r="AG167" s="69"/>
      <c r="AH167" s="69"/>
      <c r="AI167" s="69"/>
      <c r="AJ167" s="69"/>
      <c r="AK167" s="69"/>
      <c r="AL167" s="69"/>
      <c r="AM167" s="69"/>
      <c r="AN167" s="69"/>
      <c r="AO167" s="69"/>
    </row>
    <row r="168" spans="1:68" s="66" customFormat="1" ht="12" customHeight="1" x14ac:dyDescent="0.35">
      <c r="A168" s="75" t="s">
        <v>30</v>
      </c>
      <c r="B168" s="2"/>
      <c r="C168" s="2"/>
      <c r="D168" s="2"/>
      <c r="E168" s="2"/>
      <c r="F168" s="2"/>
      <c r="G168" s="2"/>
      <c r="H168" s="2"/>
      <c r="I168" s="2"/>
      <c r="J168" s="2"/>
      <c r="K168" s="67"/>
      <c r="L168" s="67"/>
      <c r="M168" s="67"/>
      <c r="N168" s="68"/>
      <c r="O168" s="67"/>
      <c r="P168" s="67"/>
      <c r="Q168" s="67"/>
      <c r="R168" s="67"/>
      <c r="S168" s="67"/>
      <c r="T168" s="67"/>
      <c r="U168" s="67"/>
      <c r="V168" s="67"/>
      <c r="W168" s="67"/>
      <c r="X168" s="67"/>
      <c r="Y168" s="67"/>
      <c r="Z168" s="67"/>
      <c r="AA168" s="67"/>
      <c r="AB168" s="67"/>
      <c r="AC168" s="67"/>
      <c r="AD168" s="67"/>
      <c r="AE168" s="68"/>
      <c r="AF168" s="69"/>
      <c r="AG168" s="69"/>
      <c r="AH168" s="69"/>
      <c r="AI168" s="69"/>
      <c r="AJ168" s="69"/>
      <c r="AK168" s="69"/>
      <c r="AL168" s="69"/>
      <c r="AM168" s="69"/>
      <c r="AN168" s="69"/>
      <c r="AO168" s="69"/>
    </row>
    <row r="169" spans="1:68" s="66" customFormat="1" ht="12" customHeight="1" x14ac:dyDescent="0.35">
      <c r="A169" s="75" t="s">
        <v>43</v>
      </c>
      <c r="B169" s="26"/>
      <c r="C169" s="26"/>
      <c r="D169" s="26"/>
      <c r="E169" s="26"/>
      <c r="F169" s="26"/>
      <c r="G169" s="26"/>
      <c r="H169" s="26"/>
      <c r="I169" s="26"/>
      <c r="J169" s="26"/>
      <c r="K169" s="67"/>
      <c r="L169" s="67"/>
      <c r="M169" s="67"/>
      <c r="N169" s="68"/>
      <c r="O169" s="67"/>
      <c r="P169" s="67"/>
      <c r="Q169" s="67"/>
      <c r="R169" s="67"/>
      <c r="S169" s="67"/>
      <c r="T169" s="67"/>
      <c r="U169" s="67"/>
      <c r="V169" s="67"/>
      <c r="W169" s="67"/>
      <c r="X169" s="67"/>
      <c r="Y169" s="67"/>
      <c r="Z169" s="67"/>
      <c r="AA169" s="67"/>
      <c r="AB169" s="67"/>
      <c r="AC169" s="67"/>
      <c r="AD169" s="67"/>
      <c r="AE169" s="68"/>
      <c r="AF169" s="69"/>
      <c r="AG169" s="69"/>
      <c r="AH169" s="69"/>
      <c r="AI169" s="69"/>
      <c r="AJ169" s="69"/>
      <c r="AK169" s="69"/>
      <c r="AL169" s="69"/>
      <c r="AM169" s="69"/>
      <c r="AN169" s="69"/>
      <c r="AO169" s="69"/>
    </row>
    <row r="170" spans="1:68" ht="12" customHeight="1" x14ac:dyDescent="0.35">
      <c r="A170" s="241" t="s">
        <v>49</v>
      </c>
      <c r="B170" s="241"/>
      <c r="C170" s="241"/>
      <c r="D170" s="241"/>
      <c r="E170" s="241"/>
      <c r="F170" s="241"/>
      <c r="G170" s="241"/>
      <c r="H170" s="241"/>
      <c r="I170" s="241"/>
      <c r="J170" s="241"/>
      <c r="K170" s="33"/>
      <c r="L170" s="33"/>
      <c r="M170" s="33"/>
      <c r="N170" s="57"/>
      <c r="O170" s="33"/>
      <c r="P170" s="33"/>
      <c r="Q170" s="33"/>
      <c r="R170" s="33"/>
      <c r="S170" s="33"/>
      <c r="T170" s="33"/>
      <c r="U170" s="33"/>
      <c r="V170" s="33"/>
      <c r="W170" s="33"/>
      <c r="X170" s="33"/>
      <c r="Y170" s="58"/>
      <c r="Z170" s="34"/>
      <c r="AA170" s="34"/>
      <c r="AB170" s="34"/>
      <c r="AC170" s="34"/>
      <c r="AD170" s="34"/>
      <c r="AE170" s="34"/>
      <c r="AF170" s="34"/>
      <c r="AG170" s="34"/>
      <c r="AH170" s="34"/>
      <c r="AI170" s="34"/>
      <c r="AJ170" s="34"/>
    </row>
    <row r="171" spans="1:68" s="66" customFormat="1" ht="12" customHeight="1" x14ac:dyDescent="0.35">
      <c r="A171" s="92" t="s">
        <v>59</v>
      </c>
      <c r="B171" s="92"/>
      <c r="C171" s="92"/>
      <c r="D171" s="26"/>
      <c r="E171" s="26"/>
      <c r="F171" s="26"/>
      <c r="G171" s="26"/>
      <c r="H171" s="26"/>
      <c r="I171" s="26"/>
      <c r="J171" s="26"/>
      <c r="K171" s="70"/>
      <c r="L171" s="70"/>
      <c r="M171" s="70"/>
      <c r="N171" s="71"/>
      <c r="O171" s="70"/>
      <c r="P171" s="70"/>
      <c r="Q171" s="70"/>
      <c r="R171" s="70"/>
      <c r="S171" s="70"/>
      <c r="T171" s="70"/>
      <c r="U171" s="70"/>
      <c r="V171" s="70"/>
      <c r="W171" s="70"/>
      <c r="X171" s="70"/>
      <c r="Y171" s="70"/>
      <c r="Z171" s="70"/>
      <c r="AA171" s="70"/>
      <c r="AB171" s="70"/>
      <c r="AC171" s="70"/>
      <c r="AD171" s="70"/>
      <c r="AE171" s="68"/>
      <c r="AF171" s="72"/>
      <c r="AG171" s="72"/>
      <c r="AH171" s="72"/>
      <c r="AI171" s="72"/>
      <c r="AJ171" s="72"/>
      <c r="AK171" s="72"/>
      <c r="AL171" s="72"/>
      <c r="AM171" s="72"/>
      <c r="AN171" s="72"/>
      <c r="AO171" s="72"/>
    </row>
    <row r="172" spans="1:68" ht="12" customHeight="1" x14ac:dyDescent="0.35">
      <c r="A172" s="278" t="s">
        <v>268</v>
      </c>
      <c r="B172" s="92"/>
      <c r="C172" s="92"/>
      <c r="D172" s="26"/>
      <c r="E172" s="26"/>
      <c r="F172" s="26"/>
      <c r="G172" s="26"/>
      <c r="H172" s="26"/>
      <c r="I172" s="26"/>
      <c r="J172" s="26"/>
      <c r="K172" s="2"/>
      <c r="L172" s="2"/>
      <c r="M172" s="2"/>
      <c r="N172" s="78"/>
      <c r="O172" s="2"/>
      <c r="P172" s="2"/>
      <c r="Q172" s="2"/>
      <c r="R172" s="2"/>
      <c r="S172" s="2"/>
      <c r="T172" s="2"/>
      <c r="U172" s="2"/>
      <c r="V172" s="2"/>
      <c r="W172" s="2"/>
      <c r="X172" s="2"/>
      <c r="Y172" s="58"/>
      <c r="Z172" s="1"/>
      <c r="AA172" s="1"/>
      <c r="AB172" s="1"/>
      <c r="AC172" s="1"/>
      <c r="AD172" s="1"/>
      <c r="AE172" s="1"/>
      <c r="AF172" s="1"/>
      <c r="AG172" s="1"/>
      <c r="AH172" s="1"/>
      <c r="AI172" s="1"/>
      <c r="AJ172" s="1"/>
    </row>
    <row r="173" spans="1:68" s="66" customFormat="1" ht="12" customHeight="1" x14ac:dyDescent="0.35">
      <c r="A173" s="92" t="s">
        <v>45</v>
      </c>
      <c r="B173" s="92"/>
      <c r="C173" s="92"/>
      <c r="D173" s="26"/>
      <c r="E173" s="26"/>
      <c r="F173" s="26"/>
      <c r="G173" s="26"/>
      <c r="H173" s="26"/>
      <c r="I173" s="26"/>
      <c r="J173" s="26"/>
      <c r="K173" s="67"/>
      <c r="L173" s="67"/>
      <c r="M173" s="67"/>
      <c r="N173" s="68"/>
      <c r="O173" s="67"/>
      <c r="P173" s="67"/>
      <c r="Q173" s="67"/>
      <c r="R173" s="67"/>
      <c r="S173" s="67"/>
      <c r="T173" s="67"/>
      <c r="U173" s="67"/>
      <c r="V173" s="67"/>
      <c r="W173" s="67"/>
      <c r="X173" s="67"/>
      <c r="Y173" s="67"/>
      <c r="Z173" s="67"/>
      <c r="AA173" s="67"/>
      <c r="AB173" s="67"/>
      <c r="AC173" s="67"/>
      <c r="AD173" s="67"/>
      <c r="AE173" s="68"/>
      <c r="AF173" s="69"/>
      <c r="AG173" s="69"/>
      <c r="AH173" s="69"/>
      <c r="AI173" s="69"/>
      <c r="AJ173" s="69"/>
      <c r="AK173" s="69"/>
      <c r="AL173" s="69"/>
      <c r="AM173" s="69"/>
      <c r="AN173" s="69"/>
      <c r="AO173" s="69"/>
    </row>
    <row r="174" spans="1:68" s="66" customFormat="1" ht="12" customHeight="1" x14ac:dyDescent="0.35">
      <c r="A174" s="75" t="s">
        <v>269</v>
      </c>
      <c r="B174" s="92"/>
      <c r="C174" s="92"/>
      <c r="D174" s="26"/>
      <c r="E174" s="26"/>
      <c r="F174" s="26"/>
      <c r="G174" s="26"/>
      <c r="H174" s="26"/>
      <c r="I174" s="26"/>
      <c r="J174" s="26"/>
      <c r="K174" s="67"/>
      <c r="L174" s="67"/>
      <c r="M174" s="67"/>
      <c r="N174" s="71"/>
      <c r="O174" s="67"/>
      <c r="P174" s="67"/>
      <c r="Q174" s="67"/>
      <c r="R174" s="67"/>
      <c r="S174" s="67"/>
      <c r="T174" s="67"/>
      <c r="U174" s="67"/>
      <c r="V174" s="67"/>
      <c r="W174" s="67"/>
      <c r="X174" s="67"/>
      <c r="Y174" s="67"/>
      <c r="Z174" s="67"/>
      <c r="AA174" s="67"/>
      <c r="AB174" s="67"/>
      <c r="AC174" s="67"/>
      <c r="AD174" s="67"/>
      <c r="AE174" s="68"/>
      <c r="AF174" s="73"/>
      <c r="AG174" s="73"/>
      <c r="AH174" s="73"/>
      <c r="AI174" s="73"/>
      <c r="AJ174" s="73"/>
      <c r="AK174" s="73"/>
      <c r="AL174" s="73"/>
      <c r="AM174" s="73"/>
      <c r="AN174" s="73"/>
      <c r="AO174" s="73"/>
    </row>
    <row r="175" spans="1:68" s="66" customFormat="1" ht="12" customHeight="1" x14ac:dyDescent="0.35">
      <c r="A175" s="56" t="s">
        <v>32</v>
      </c>
      <c r="B175" s="56"/>
      <c r="C175" s="56"/>
      <c r="D175" s="5"/>
      <c r="E175" s="5"/>
      <c r="F175" s="5"/>
      <c r="G175" s="5"/>
      <c r="H175" s="5"/>
      <c r="I175" s="5"/>
      <c r="J175" s="5"/>
      <c r="K175" s="67"/>
      <c r="L175" s="67"/>
      <c r="M175" s="67"/>
      <c r="N175" s="71"/>
      <c r="O175" s="67"/>
      <c r="P175" s="67"/>
      <c r="Q175" s="67"/>
      <c r="R175" s="67"/>
      <c r="S175" s="67"/>
      <c r="T175" s="67"/>
      <c r="U175" s="67"/>
      <c r="V175" s="67"/>
      <c r="W175" s="67"/>
      <c r="X175" s="67"/>
      <c r="Y175" s="67"/>
      <c r="Z175" s="67"/>
      <c r="AA175" s="67"/>
      <c r="AB175" s="67"/>
      <c r="AC175" s="67"/>
      <c r="AD175" s="67"/>
      <c r="AE175" s="68"/>
      <c r="AF175" s="73"/>
      <c r="AG175" s="73"/>
      <c r="AH175" s="73"/>
      <c r="AI175" s="73"/>
      <c r="AJ175" s="73"/>
      <c r="AK175" s="73"/>
      <c r="AL175" s="73"/>
      <c r="AM175" s="73"/>
      <c r="AN175" s="73"/>
      <c r="AO175" s="73"/>
    </row>
    <row r="176" spans="1:68" s="66" customFormat="1" ht="30" customHeight="1" x14ac:dyDescent="0.35">
      <c r="A176" s="61" t="s">
        <v>270</v>
      </c>
      <c r="B176" s="61"/>
      <c r="C176" s="61"/>
      <c r="D176" s="17"/>
      <c r="E176" s="17"/>
      <c r="F176" s="17"/>
      <c r="G176" s="17"/>
      <c r="H176" s="17"/>
      <c r="I176" s="17"/>
      <c r="J176" s="17"/>
      <c r="K176" s="67"/>
      <c r="L176" s="67"/>
      <c r="M176" s="67"/>
      <c r="N176" s="71"/>
      <c r="O176" s="67"/>
      <c r="P176" s="67"/>
      <c r="Q176" s="67"/>
      <c r="R176" s="67"/>
      <c r="S176" s="67"/>
      <c r="T176" s="67"/>
      <c r="U176" s="67"/>
      <c r="V176" s="67"/>
      <c r="W176" s="67"/>
      <c r="X176" s="67"/>
      <c r="Y176" s="67"/>
      <c r="Z176" s="67"/>
      <c r="AA176" s="67"/>
      <c r="AB176" s="67"/>
      <c r="AC176" s="67"/>
      <c r="AD176" s="67"/>
      <c r="AE176" s="68"/>
      <c r="AF176" s="73"/>
      <c r="AG176" s="73"/>
      <c r="AH176" s="73"/>
      <c r="AI176" s="73"/>
      <c r="AJ176" s="73"/>
      <c r="AK176" s="73"/>
      <c r="AL176" s="73"/>
      <c r="AM176" s="73"/>
      <c r="AN176" s="73"/>
      <c r="AO176" s="73"/>
    </row>
    <row r="177" spans="1:41" s="65" customFormat="1" ht="20.25" customHeight="1" x14ac:dyDescent="0.35">
      <c r="A177" s="191" t="s">
        <v>192</v>
      </c>
    </row>
    <row r="178" spans="1:41" s="105" customFormat="1" x14ac:dyDescent="0.35">
      <c r="A178" s="137"/>
      <c r="B178" s="282" t="s">
        <v>145</v>
      </c>
      <c r="C178" s="283"/>
      <c r="D178" s="283"/>
      <c r="E178" s="283"/>
      <c r="F178" s="283"/>
      <c r="G178" s="283"/>
      <c r="H178" s="283"/>
      <c r="I178" s="283"/>
      <c r="J178" s="283"/>
      <c r="K178" s="283"/>
      <c r="L178" s="283"/>
      <c r="M178" s="283"/>
      <c r="N178" s="284"/>
      <c r="O178" s="279" t="s">
        <v>55</v>
      </c>
      <c r="P178" s="280"/>
      <c r="Q178" s="280"/>
      <c r="R178" s="280"/>
      <c r="S178" s="280"/>
      <c r="T178" s="280"/>
      <c r="U178" s="280"/>
      <c r="V178" s="280"/>
      <c r="W178" s="280"/>
      <c r="X178" s="280"/>
      <c r="Y178" s="280"/>
      <c r="Z178" s="280"/>
      <c r="AA178" s="280"/>
      <c r="AB178" s="281"/>
      <c r="AC178" s="281" t="s">
        <v>57</v>
      </c>
      <c r="AD178" s="281"/>
      <c r="AE178" s="281"/>
      <c r="AF178" s="281"/>
      <c r="AG178" s="281"/>
      <c r="AH178" s="281"/>
      <c r="AI178" s="281"/>
      <c r="AJ178" s="281"/>
      <c r="AK178" s="281"/>
      <c r="AL178" s="281"/>
      <c r="AM178" s="280"/>
      <c r="AN178" s="280"/>
      <c r="AO178" s="280"/>
    </row>
    <row r="179" spans="1:41" s="105" customFormat="1" ht="44.15" customHeight="1" x14ac:dyDescent="0.35">
      <c r="A179" s="106" t="s">
        <v>35</v>
      </c>
      <c r="B179" s="107" t="s">
        <v>203</v>
      </c>
      <c r="C179" s="107" t="s">
        <v>204</v>
      </c>
      <c r="D179" s="107" t="s">
        <v>193</v>
      </c>
      <c r="E179" s="107" t="s">
        <v>194</v>
      </c>
      <c r="F179" s="107" t="s">
        <v>195</v>
      </c>
      <c r="G179" s="107" t="s">
        <v>196</v>
      </c>
      <c r="H179" s="107" t="s">
        <v>197</v>
      </c>
      <c r="I179" s="107" t="s">
        <v>198</v>
      </c>
      <c r="J179" s="107" t="s">
        <v>199</v>
      </c>
      <c r="K179" s="107" t="s">
        <v>200</v>
      </c>
      <c r="L179" s="107" t="s">
        <v>201</v>
      </c>
      <c r="M179" s="107" t="s">
        <v>202</v>
      </c>
      <c r="N179" s="107" t="s">
        <v>168</v>
      </c>
      <c r="O179" s="107" t="s">
        <v>219</v>
      </c>
      <c r="P179" s="107" t="s">
        <v>216</v>
      </c>
      <c r="Q179" s="107" t="s">
        <v>215</v>
      </c>
      <c r="R179" s="107" t="s">
        <v>214</v>
      </c>
      <c r="S179" s="107" t="s">
        <v>213</v>
      </c>
      <c r="T179" s="107" t="s">
        <v>212</v>
      </c>
      <c r="U179" s="107" t="s">
        <v>217</v>
      </c>
      <c r="V179" s="107" t="s">
        <v>211</v>
      </c>
      <c r="W179" s="107" t="s">
        <v>210</v>
      </c>
      <c r="X179" s="107" t="s">
        <v>209</v>
      </c>
      <c r="Y179" s="107" t="s">
        <v>208</v>
      </c>
      <c r="Z179" s="107" t="s">
        <v>207</v>
      </c>
      <c r="AA179" s="107" t="s">
        <v>206</v>
      </c>
      <c r="AB179" s="107" t="s">
        <v>205</v>
      </c>
      <c r="AC179" s="107" t="s">
        <v>60</v>
      </c>
      <c r="AD179" s="107" t="s">
        <v>61</v>
      </c>
      <c r="AE179" s="107" t="s">
        <v>62</v>
      </c>
      <c r="AF179" s="107" t="s">
        <v>63</v>
      </c>
      <c r="AG179" s="107" t="s">
        <v>64</v>
      </c>
      <c r="AH179" s="107" t="s">
        <v>65</v>
      </c>
      <c r="AI179" s="107" t="s">
        <v>66</v>
      </c>
      <c r="AJ179" s="107" t="s">
        <v>67</v>
      </c>
      <c r="AK179" s="107" t="s">
        <v>68</v>
      </c>
      <c r="AL179" s="107" t="s">
        <v>69</v>
      </c>
      <c r="AM179" s="107" t="s">
        <v>70</v>
      </c>
      <c r="AN179" s="107" t="s">
        <v>71</v>
      </c>
      <c r="AO179" s="107" t="s">
        <v>72</v>
      </c>
    </row>
    <row r="180" spans="1:41" s="165" customFormat="1" x14ac:dyDescent="0.35">
      <c r="A180" s="74" t="s">
        <v>23</v>
      </c>
      <c r="B180" s="195">
        <v>1634155</v>
      </c>
      <c r="C180" s="195">
        <v>1374537</v>
      </c>
      <c r="D180" s="167">
        <v>1602608</v>
      </c>
      <c r="E180" s="167">
        <v>1684977</v>
      </c>
      <c r="F180" s="167">
        <v>1725972</v>
      </c>
      <c r="G180" s="167">
        <v>1613111</v>
      </c>
      <c r="H180" s="167">
        <v>1684277</v>
      </c>
      <c r="I180" s="167">
        <v>1562609</v>
      </c>
      <c r="J180" s="167">
        <v>1635626</v>
      </c>
      <c r="K180" s="167">
        <v>1794964</v>
      </c>
      <c r="L180" s="167">
        <v>1672790</v>
      </c>
      <c r="M180" s="167">
        <v>1531611</v>
      </c>
      <c r="N180" s="167">
        <f>SUM(B180:M180)/12</f>
        <v>1626436.4166666667</v>
      </c>
      <c r="O180" s="167">
        <v>1452509</v>
      </c>
      <c r="P180" s="167">
        <v>1230913</v>
      </c>
      <c r="Q180" s="167">
        <v>1367053</v>
      </c>
      <c r="R180" s="167">
        <v>1587066</v>
      </c>
      <c r="S180" s="167">
        <v>1608362</v>
      </c>
      <c r="T180" s="167">
        <v>1582641</v>
      </c>
      <c r="U180" s="167">
        <v>1682613</v>
      </c>
      <c r="V180" s="167">
        <v>1796994</v>
      </c>
      <c r="W180" s="167">
        <v>1702746</v>
      </c>
      <c r="X180" s="167">
        <v>1611813</v>
      </c>
      <c r="Y180" s="167">
        <v>1605305</v>
      </c>
      <c r="Z180" s="167">
        <v>1490212</v>
      </c>
      <c r="AA180" s="167">
        <v>1866372</v>
      </c>
      <c r="AB180" s="169">
        <f>SUM(O180:AA180)/13</f>
        <v>1583430.6923076923</v>
      </c>
      <c r="AC180" s="124">
        <f t="shared" ref="AC180:AL184" si="18">(O180-D180)/D180</f>
        <v>-9.3659210486906341E-2</v>
      </c>
      <c r="AD180" s="124">
        <f t="shared" si="18"/>
        <v>-0.26947786230909976</v>
      </c>
      <c r="AE180" s="124">
        <f t="shared" si="18"/>
        <v>-0.20795180918346301</v>
      </c>
      <c r="AF180" s="124">
        <f t="shared" si="18"/>
        <v>-1.6145820095455305E-2</v>
      </c>
      <c r="AG180" s="124">
        <f t="shared" si="18"/>
        <v>-4.5072752284808261E-2</v>
      </c>
      <c r="AH180" s="124">
        <f t="shared" si="18"/>
        <v>1.2819585705701171E-2</v>
      </c>
      <c r="AI180" s="124">
        <f t="shared" si="18"/>
        <v>2.872722737349492E-2</v>
      </c>
      <c r="AJ180" s="198">
        <f t="shared" si="18"/>
        <v>1.1309419018988682E-3</v>
      </c>
      <c r="AK180" s="124">
        <f t="shared" si="18"/>
        <v>1.7907806718117637E-2</v>
      </c>
      <c r="AL180" s="124">
        <f t="shared" si="18"/>
        <v>5.2364471135294799E-2</v>
      </c>
      <c r="AM180" s="124">
        <f>(Y180-B180)/B180</f>
        <v>-1.7654384070054555E-2</v>
      </c>
      <c r="AN180" s="124">
        <f>(Z180-C180)/C180</f>
        <v>8.4155610216385596E-2</v>
      </c>
      <c r="AO180" s="125">
        <f>(AA180-D180)/D180</f>
        <v>0.1645842277088346</v>
      </c>
    </row>
    <row r="181" spans="1:41" s="165" customFormat="1" x14ac:dyDescent="0.35">
      <c r="A181" s="74" t="s">
        <v>24</v>
      </c>
      <c r="B181" s="197">
        <v>1.7807368334093155E-3</v>
      </c>
      <c r="C181" s="197">
        <v>1.9701179378947237E-3</v>
      </c>
      <c r="D181" s="198">
        <v>1.9374669289058833E-3</v>
      </c>
      <c r="E181" s="198">
        <v>1.8486899227704592E-3</v>
      </c>
      <c r="F181" s="198">
        <v>1.9171805799862338E-3</v>
      </c>
      <c r="G181" s="198">
        <v>1.8721588284997127E-3</v>
      </c>
      <c r="H181" s="198">
        <v>1.9682035674654466E-3</v>
      </c>
      <c r="I181" s="198">
        <v>2.0427374986320954E-3</v>
      </c>
      <c r="J181" s="198">
        <v>1.84394231933217E-3</v>
      </c>
      <c r="K181" s="198">
        <v>1.9354148606880138E-3</v>
      </c>
      <c r="L181" s="198">
        <v>1.9111783308125945E-3</v>
      </c>
      <c r="M181" s="198">
        <v>1.9822265575266825E-3</v>
      </c>
      <c r="N181" s="198">
        <f>((B180*B181)+(C180*C181)+(D180*D181)+(E180*E181)+(F180*F181)+(G180*G181)+(H180*H181)+(I180*I181)+(J180*J181)+(K180*K181)+(L180*L181)+(M180*M181))/SUM(B180:M180)</f>
        <v>1.9161011366516684E-3</v>
      </c>
      <c r="O181" s="124">
        <v>0.19232858453889098</v>
      </c>
      <c r="P181" s="124">
        <v>0.469826868348941</v>
      </c>
      <c r="Q181" s="124">
        <v>0.42689932284995535</v>
      </c>
      <c r="R181" s="124">
        <v>0.40275703719946115</v>
      </c>
      <c r="S181" s="124">
        <v>0.35589997774132937</v>
      </c>
      <c r="T181" s="124">
        <v>0.3186445946996192</v>
      </c>
      <c r="U181" s="124">
        <v>0.33199137294196585</v>
      </c>
      <c r="V181" s="124">
        <v>0.31353081868943355</v>
      </c>
      <c r="W181" s="124">
        <v>0.3173227245872256</v>
      </c>
      <c r="X181" s="124">
        <v>0.34242930166216551</v>
      </c>
      <c r="Y181" s="124">
        <v>0.38229682209922727</v>
      </c>
      <c r="Z181" s="124">
        <v>0.37000104683092072</v>
      </c>
      <c r="AA181" s="124">
        <v>0.37309121654203986</v>
      </c>
      <c r="AB181" s="124">
        <f>((O180*O181)+(P180*P181)+(Q180*Q181)+(R180*R181)+(S180*S181)+(T180*T181)+(U180*U181)+(V180*V181)+(W180*W181)+(X180*X181)+(Y180*Y181)+(Z180*Z181)+(AA180*AA181))/SUM(O180:AA180)</f>
        <v>0.35137313095096001</v>
      </c>
      <c r="AC181" s="124" t="s">
        <v>46</v>
      </c>
      <c r="AD181" s="124" t="s">
        <v>46</v>
      </c>
      <c r="AE181" s="124" t="s">
        <v>46</v>
      </c>
      <c r="AF181" s="124" t="s">
        <v>46</v>
      </c>
      <c r="AG181" s="124" t="s">
        <v>46</v>
      </c>
      <c r="AH181" s="124" t="s">
        <v>46</v>
      </c>
      <c r="AI181" s="124" t="s">
        <v>46</v>
      </c>
      <c r="AJ181" s="124" t="s">
        <v>46</v>
      </c>
      <c r="AK181" s="124" t="s">
        <v>46</v>
      </c>
      <c r="AL181" s="124" t="s">
        <v>46</v>
      </c>
      <c r="AM181" s="124" t="s">
        <v>46</v>
      </c>
      <c r="AN181" s="124" t="s">
        <v>46</v>
      </c>
      <c r="AO181" s="125" t="s">
        <v>46</v>
      </c>
    </row>
    <row r="182" spans="1:41" s="165" customFormat="1" x14ac:dyDescent="0.35">
      <c r="A182" s="74" t="s">
        <v>25</v>
      </c>
      <c r="B182" s="195">
        <v>90140</v>
      </c>
      <c r="C182" s="195">
        <v>75884</v>
      </c>
      <c r="D182" s="167">
        <v>87528</v>
      </c>
      <c r="E182" s="167">
        <v>93300</v>
      </c>
      <c r="F182" s="167">
        <v>97423</v>
      </c>
      <c r="G182" s="167">
        <v>89459</v>
      </c>
      <c r="H182" s="167">
        <v>95111</v>
      </c>
      <c r="I182" s="167">
        <v>84642</v>
      </c>
      <c r="J182" s="167">
        <v>91677</v>
      </c>
      <c r="K182" s="167">
        <v>100464</v>
      </c>
      <c r="L182" s="167">
        <v>91863</v>
      </c>
      <c r="M182" s="167">
        <v>79845</v>
      </c>
      <c r="N182" s="167">
        <f>SUM(B182:M182)/12</f>
        <v>89778</v>
      </c>
      <c r="O182" s="167">
        <v>86554</v>
      </c>
      <c r="P182" s="167">
        <v>86841</v>
      </c>
      <c r="Q182" s="167">
        <v>91653</v>
      </c>
      <c r="R182" s="167">
        <v>103940</v>
      </c>
      <c r="S182" s="167">
        <v>102672</v>
      </c>
      <c r="T182" s="167">
        <v>99118</v>
      </c>
      <c r="U182" s="167">
        <v>110931</v>
      </c>
      <c r="V182" s="167">
        <v>112366</v>
      </c>
      <c r="W182" s="167">
        <v>109326</v>
      </c>
      <c r="X182" s="167">
        <v>104901</v>
      </c>
      <c r="Y182" s="167">
        <v>114677</v>
      </c>
      <c r="Z182" s="167">
        <v>106642</v>
      </c>
      <c r="AA182" s="167">
        <v>129214</v>
      </c>
      <c r="AB182" s="169">
        <f>SUM(O182:AA182)/13</f>
        <v>104525.76923076923</v>
      </c>
      <c r="AC182" s="124">
        <f>(O182-D182)/D182</f>
        <v>-1.1127867653779362E-2</v>
      </c>
      <c r="AD182" s="124">
        <f t="shared" si="18"/>
        <v>-6.9228295819935698E-2</v>
      </c>
      <c r="AE182" s="124">
        <f t="shared" si="18"/>
        <v>-5.9226260739250483E-2</v>
      </c>
      <c r="AF182" s="124">
        <f t="shared" si="18"/>
        <v>0.16187303681015885</v>
      </c>
      <c r="AG182" s="124">
        <f t="shared" si="18"/>
        <v>7.9496588196948825E-2</v>
      </c>
      <c r="AH182" s="124">
        <f t="shared" si="18"/>
        <v>0.17102620448477115</v>
      </c>
      <c r="AI182" s="124">
        <f t="shared" si="18"/>
        <v>0.21001996138617102</v>
      </c>
      <c r="AJ182" s="124">
        <f t="shared" si="18"/>
        <v>0.1184702978181239</v>
      </c>
      <c r="AK182" s="124">
        <f t="shared" si="18"/>
        <v>0.19009829855328042</v>
      </c>
      <c r="AL182" s="124">
        <f t="shared" si="18"/>
        <v>0.31380800300582379</v>
      </c>
      <c r="AM182" s="124">
        <f>(Y182-B182)/B182</f>
        <v>0.27220989571777238</v>
      </c>
      <c r="AN182" s="124">
        <f>(Z182-C182)/C182</f>
        <v>0.40532918665331297</v>
      </c>
      <c r="AO182" s="125">
        <f>(AA182-D182)/D182</f>
        <v>0.47625902568320994</v>
      </c>
    </row>
    <row r="183" spans="1:41" s="165" customFormat="1" x14ac:dyDescent="0.35">
      <c r="A183" s="74" t="s">
        <v>26</v>
      </c>
      <c r="B183" s="197">
        <v>0</v>
      </c>
      <c r="C183" s="197">
        <v>0</v>
      </c>
      <c r="D183" s="198">
        <v>0</v>
      </c>
      <c r="E183" s="198">
        <v>0</v>
      </c>
      <c r="F183" s="198">
        <v>0</v>
      </c>
      <c r="G183" s="198">
        <v>0</v>
      </c>
      <c r="H183" s="198">
        <v>0</v>
      </c>
      <c r="I183" s="198">
        <v>0</v>
      </c>
      <c r="J183" s="198">
        <v>0</v>
      </c>
      <c r="K183" s="198">
        <v>0</v>
      </c>
      <c r="L183" s="198">
        <v>0</v>
      </c>
      <c r="M183" s="198">
        <v>0</v>
      </c>
      <c r="N183" s="198">
        <f>((B182*B183)+(C182*C183)+(D182*D183)+(E182*E183)+(F182*F183)+(G182*G183)+(H182*H183)+(I182*I183)+(J182*J183)+(K182*K183)+(L182*L183)+(M182*M183))/SUM(B182:M182)</f>
        <v>0</v>
      </c>
      <c r="O183" s="124">
        <v>0.22704900986667284</v>
      </c>
      <c r="P183" s="124">
        <v>0.5653550742160961</v>
      </c>
      <c r="Q183" s="124">
        <v>0.5450667190381111</v>
      </c>
      <c r="R183" s="124">
        <v>0.50142389840292478</v>
      </c>
      <c r="S183" s="124">
        <v>0.45390174536387717</v>
      </c>
      <c r="T183" s="124">
        <v>0.41880384995661735</v>
      </c>
      <c r="U183" s="124">
        <v>0.4179715318531339</v>
      </c>
      <c r="V183" s="124">
        <v>0.42556467258779346</v>
      </c>
      <c r="W183" s="124">
        <v>0.43523955875089182</v>
      </c>
      <c r="X183" s="124">
        <v>0.45194040094946664</v>
      </c>
      <c r="Y183" s="124">
        <v>0.49794640599248324</v>
      </c>
      <c r="Z183" s="124">
        <v>0.47856379287710282</v>
      </c>
      <c r="AA183" s="124">
        <v>0.46200876066060953</v>
      </c>
      <c r="AB183" s="124">
        <f>((O182*O183)+(P182*P183)+(Q182*Q183)+(R182*R183)+(S182*S183)+(T182*T183)+(U182*U183)+(V182*V183)+(W182*W183)+(X182*X183)+(Y182*Y183)+(Z182*Z183)+(AA182*AA183))/SUM(O182:AA182)</f>
        <v>0.4532927102996317</v>
      </c>
      <c r="AC183" s="124" t="s">
        <v>46</v>
      </c>
      <c r="AD183" s="124" t="s">
        <v>46</v>
      </c>
      <c r="AE183" s="124" t="s">
        <v>46</v>
      </c>
      <c r="AF183" s="124" t="s">
        <v>46</v>
      </c>
      <c r="AG183" s="124" t="s">
        <v>46</v>
      </c>
      <c r="AH183" s="124" t="s">
        <v>46</v>
      </c>
      <c r="AI183" s="124" t="s">
        <v>46</v>
      </c>
      <c r="AJ183" s="124" t="s">
        <v>46</v>
      </c>
      <c r="AK183" s="124" t="s">
        <v>46</v>
      </c>
      <c r="AL183" s="124" t="s">
        <v>46</v>
      </c>
      <c r="AM183" s="124" t="s">
        <v>46</v>
      </c>
      <c r="AN183" s="124" t="s">
        <v>46</v>
      </c>
      <c r="AO183" s="125" t="s">
        <v>46</v>
      </c>
    </row>
    <row r="184" spans="1:41" s="165" customFormat="1" x14ac:dyDescent="0.35">
      <c r="A184" s="181" t="s">
        <v>28</v>
      </c>
      <c r="B184" s="235">
        <v>450281</v>
      </c>
      <c r="C184" s="235">
        <v>366526</v>
      </c>
      <c r="D184" s="229">
        <v>421406</v>
      </c>
      <c r="E184" s="229">
        <v>448029</v>
      </c>
      <c r="F184" s="229">
        <v>462224</v>
      </c>
      <c r="G184" s="229">
        <v>431613</v>
      </c>
      <c r="H184" s="229">
        <v>455839</v>
      </c>
      <c r="I184" s="229">
        <v>417974</v>
      </c>
      <c r="J184" s="229">
        <v>443437</v>
      </c>
      <c r="K184" s="229">
        <v>963796</v>
      </c>
      <c r="L184" s="229">
        <v>1001850</v>
      </c>
      <c r="M184" s="229">
        <v>498850</v>
      </c>
      <c r="N184" s="229">
        <f>SUM(B184:M184)/12</f>
        <v>530152.08333333337</v>
      </c>
      <c r="O184" s="229">
        <v>310328</v>
      </c>
      <c r="P184" s="229">
        <v>180137</v>
      </c>
      <c r="Q184" s="229">
        <v>226060</v>
      </c>
      <c r="R184" s="229">
        <v>294459</v>
      </c>
      <c r="S184" s="229">
        <v>320807</v>
      </c>
      <c r="T184" s="229">
        <v>322966</v>
      </c>
      <c r="U184" s="229">
        <v>362135</v>
      </c>
      <c r="V184" s="229">
        <v>957021</v>
      </c>
      <c r="W184" s="229">
        <v>811715</v>
      </c>
      <c r="X184" s="229">
        <v>398803</v>
      </c>
      <c r="Y184" s="229">
        <v>339172</v>
      </c>
      <c r="Z184" s="229">
        <v>322450</v>
      </c>
      <c r="AA184" s="229">
        <v>390900</v>
      </c>
      <c r="AB184" s="230">
        <f>SUM(O184:AA184)/13</f>
        <v>402842.53846153844</v>
      </c>
      <c r="AC184" s="175">
        <f>(O184-D184)/D184</f>
        <v>-0.26358903290413521</v>
      </c>
      <c r="AD184" s="175">
        <f t="shared" si="18"/>
        <v>-0.5979345087036777</v>
      </c>
      <c r="AE184" s="175">
        <f t="shared" si="18"/>
        <v>-0.51092976565474746</v>
      </c>
      <c r="AF184" s="175">
        <f t="shared" si="18"/>
        <v>-0.31777078076888321</v>
      </c>
      <c r="AG184" s="175">
        <f t="shared" si="18"/>
        <v>-0.29622739607624621</v>
      </c>
      <c r="AH184" s="175">
        <f t="shared" si="18"/>
        <v>-0.22730600467971693</v>
      </c>
      <c r="AI184" s="175">
        <f t="shared" si="18"/>
        <v>-0.18334509749975758</v>
      </c>
      <c r="AJ184" s="270">
        <f t="shared" si="18"/>
        <v>-7.0294958684202881E-3</v>
      </c>
      <c r="AK184" s="175">
        <f t="shared" si="18"/>
        <v>-0.189783899785397</v>
      </c>
      <c r="AL184" s="189">
        <f t="shared" si="18"/>
        <v>-0.20055527713741605</v>
      </c>
      <c r="AM184" s="236">
        <f>(Y184-B184)/B184</f>
        <v>-0.24675480422225232</v>
      </c>
      <c r="AN184" s="175">
        <f>(Z184-C184)/C184</f>
        <v>-0.12025340630678315</v>
      </c>
      <c r="AO184" s="189">
        <f>(AA184-D184)/D184</f>
        <v>-7.2390995856727244E-2</v>
      </c>
    </row>
    <row r="185" spans="1:41" s="66" customFormat="1" x14ac:dyDescent="0.35">
      <c r="A185" s="56" t="s">
        <v>29</v>
      </c>
      <c r="B185" s="2"/>
      <c r="C185" s="2"/>
      <c r="D185" s="2"/>
      <c r="E185" s="2"/>
      <c r="F185" s="2"/>
      <c r="G185" s="2"/>
      <c r="H185" s="2"/>
      <c r="I185" s="2"/>
      <c r="J185" s="2"/>
      <c r="AN185" s="69"/>
      <c r="AO185" s="69"/>
    </row>
    <row r="186" spans="1:41" s="66" customFormat="1" ht="12" customHeight="1" x14ac:dyDescent="0.35">
      <c r="A186" s="75" t="s">
        <v>125</v>
      </c>
      <c r="B186" s="2"/>
      <c r="C186" s="2"/>
      <c r="D186" s="2"/>
      <c r="E186" s="2"/>
      <c r="F186" s="2"/>
      <c r="G186" s="2"/>
      <c r="H186" s="2"/>
      <c r="I186" s="2"/>
      <c r="J186" s="2"/>
      <c r="K186" s="67"/>
      <c r="L186" s="67"/>
      <c r="M186" s="67"/>
      <c r="N186" s="68"/>
      <c r="O186" s="67"/>
      <c r="P186" s="67"/>
      <c r="Q186" s="67"/>
      <c r="R186" s="67"/>
      <c r="S186" s="67"/>
      <c r="T186" s="67"/>
      <c r="U186" s="67"/>
      <c r="V186" s="67"/>
      <c r="W186" s="67"/>
      <c r="X186" s="67"/>
      <c r="Y186" s="67"/>
      <c r="Z186" s="67"/>
      <c r="AA186" s="67"/>
      <c r="AB186" s="67"/>
      <c r="AC186" s="67"/>
      <c r="AD186" s="67"/>
      <c r="AE186" s="68"/>
      <c r="AF186" s="69"/>
      <c r="AG186" s="69"/>
      <c r="AH186" s="69"/>
      <c r="AI186" s="69"/>
      <c r="AJ186" s="69"/>
      <c r="AK186" s="69"/>
      <c r="AL186" s="69"/>
      <c r="AM186" s="69"/>
      <c r="AN186" s="69"/>
      <c r="AO186" s="69"/>
    </row>
    <row r="187" spans="1:41" s="66" customFormat="1" ht="12" customHeight="1" x14ac:dyDescent="0.35">
      <c r="A187" s="75" t="s">
        <v>30</v>
      </c>
      <c r="B187" s="2"/>
      <c r="C187" s="2"/>
      <c r="D187" s="2"/>
      <c r="E187" s="2"/>
      <c r="F187" s="2"/>
      <c r="G187" s="2"/>
      <c r="H187" s="2"/>
      <c r="I187" s="2"/>
      <c r="J187" s="2"/>
      <c r="K187" s="67"/>
      <c r="L187" s="67"/>
      <c r="M187" s="67"/>
      <c r="N187" s="68"/>
      <c r="O187" s="67"/>
      <c r="P187" s="67"/>
      <c r="Q187" s="67"/>
      <c r="R187" s="67"/>
      <c r="S187" s="67"/>
      <c r="T187" s="67"/>
      <c r="U187" s="67"/>
      <c r="V187" s="67"/>
      <c r="W187" s="67"/>
      <c r="X187" s="67"/>
      <c r="Y187" s="67"/>
      <c r="Z187" s="67"/>
      <c r="AA187" s="67"/>
      <c r="AB187" s="67"/>
      <c r="AC187" s="67"/>
      <c r="AD187" s="67"/>
      <c r="AE187" s="68"/>
      <c r="AF187" s="69"/>
      <c r="AG187" s="69"/>
      <c r="AH187" s="69"/>
      <c r="AI187" s="69"/>
      <c r="AJ187" s="69"/>
      <c r="AK187" s="69"/>
      <c r="AL187" s="69"/>
      <c r="AM187" s="69"/>
      <c r="AN187" s="69"/>
      <c r="AO187" s="69"/>
    </row>
    <row r="188" spans="1:41" s="66" customFormat="1" ht="12" customHeight="1" x14ac:dyDescent="0.35">
      <c r="A188" s="75" t="s">
        <v>43</v>
      </c>
      <c r="B188" s="26"/>
      <c r="C188" s="26"/>
      <c r="D188" s="26"/>
      <c r="E188" s="26"/>
      <c r="F188" s="26"/>
      <c r="G188" s="26"/>
      <c r="H188" s="26"/>
      <c r="I188" s="26"/>
      <c r="J188" s="26"/>
      <c r="K188" s="67"/>
      <c r="L188" s="67"/>
      <c r="M188" s="67"/>
      <c r="N188" s="68"/>
      <c r="O188" s="67"/>
      <c r="P188" s="67"/>
      <c r="Q188" s="67"/>
      <c r="R188" s="67"/>
      <c r="S188" s="67"/>
      <c r="T188" s="67"/>
      <c r="U188" s="67"/>
      <c r="V188" s="67"/>
      <c r="W188" s="67"/>
      <c r="X188" s="67"/>
      <c r="Y188" s="67"/>
      <c r="Z188" s="67"/>
      <c r="AA188" s="67"/>
      <c r="AB188" s="67"/>
      <c r="AC188" s="67"/>
      <c r="AD188" s="67"/>
      <c r="AE188" s="68"/>
      <c r="AF188" s="69"/>
      <c r="AG188" s="69"/>
      <c r="AH188" s="69"/>
      <c r="AI188" s="69"/>
      <c r="AJ188" s="69"/>
      <c r="AK188" s="69"/>
      <c r="AL188" s="69"/>
      <c r="AM188" s="69"/>
      <c r="AN188" s="69"/>
      <c r="AO188" s="69"/>
    </row>
    <row r="189" spans="1:41" ht="12" customHeight="1" x14ac:dyDescent="0.35">
      <c r="A189" s="241" t="s">
        <v>49</v>
      </c>
      <c r="B189" s="241"/>
      <c r="C189" s="241"/>
      <c r="D189" s="241"/>
      <c r="E189" s="241"/>
      <c r="F189" s="241"/>
      <c r="G189" s="241"/>
      <c r="H189" s="241"/>
      <c r="I189" s="241"/>
      <c r="J189" s="241"/>
      <c r="K189" s="33"/>
      <c r="L189" s="33"/>
      <c r="M189" s="33"/>
      <c r="N189" s="57"/>
      <c r="O189" s="33"/>
      <c r="P189" s="33"/>
      <c r="Q189" s="33"/>
      <c r="R189" s="33"/>
      <c r="S189" s="33"/>
      <c r="T189" s="33"/>
      <c r="U189" s="33"/>
      <c r="V189" s="33"/>
      <c r="W189" s="33"/>
      <c r="X189" s="33"/>
      <c r="Y189" s="58"/>
      <c r="Z189" s="34"/>
      <c r="AA189" s="34"/>
      <c r="AB189" s="34"/>
      <c r="AC189" s="34"/>
      <c r="AD189" s="34"/>
      <c r="AE189" s="34"/>
      <c r="AF189" s="34"/>
      <c r="AG189" s="34"/>
      <c r="AH189" s="34"/>
      <c r="AI189" s="34"/>
      <c r="AJ189" s="34"/>
    </row>
    <row r="190" spans="1:41" s="66" customFormat="1" ht="12" customHeight="1" x14ac:dyDescent="0.35">
      <c r="A190" s="92" t="s">
        <v>59</v>
      </c>
      <c r="B190" s="92"/>
      <c r="C190" s="92"/>
      <c r="D190" s="26"/>
      <c r="E190" s="26"/>
      <c r="F190" s="26"/>
      <c r="G190" s="26"/>
      <c r="H190" s="26"/>
      <c r="I190" s="26"/>
      <c r="J190" s="26"/>
      <c r="K190" s="70"/>
      <c r="L190" s="70"/>
      <c r="M190" s="70"/>
      <c r="N190" s="71"/>
      <c r="O190" s="70"/>
      <c r="P190" s="70"/>
      <c r="Q190" s="70"/>
      <c r="R190" s="70"/>
      <c r="S190" s="70"/>
      <c r="T190" s="70"/>
      <c r="U190" s="70"/>
      <c r="V190" s="70"/>
      <c r="W190" s="70"/>
      <c r="X190" s="70"/>
      <c r="Y190" s="70"/>
      <c r="Z190" s="70"/>
      <c r="AA190" s="70"/>
      <c r="AB190" s="70"/>
      <c r="AC190" s="70"/>
      <c r="AD190" s="70"/>
      <c r="AE190" s="68"/>
      <c r="AF190" s="72"/>
      <c r="AG190" s="72"/>
      <c r="AH190" s="72"/>
      <c r="AI190" s="72"/>
      <c r="AJ190" s="72"/>
      <c r="AK190" s="72"/>
      <c r="AL190" s="72"/>
      <c r="AM190" s="72"/>
      <c r="AN190" s="69"/>
      <c r="AO190" s="69"/>
    </row>
    <row r="191" spans="1:41" ht="12" customHeight="1" x14ac:dyDescent="0.35">
      <c r="A191" s="278" t="s">
        <v>268</v>
      </c>
      <c r="B191" s="92"/>
      <c r="C191" s="92"/>
      <c r="D191" s="26"/>
      <c r="E191" s="26"/>
      <c r="F191" s="26"/>
      <c r="G191" s="26"/>
      <c r="H191" s="26"/>
      <c r="I191" s="26"/>
      <c r="J191" s="26"/>
      <c r="K191" s="2"/>
      <c r="L191" s="2"/>
      <c r="M191" s="2"/>
      <c r="N191" s="78"/>
      <c r="O191" s="2"/>
      <c r="P191" s="2"/>
      <c r="Q191" s="2"/>
      <c r="R191" s="2"/>
      <c r="S191" s="2"/>
      <c r="T191" s="2"/>
      <c r="U191" s="2"/>
      <c r="V191" s="2"/>
      <c r="W191" s="2"/>
      <c r="X191" s="2"/>
      <c r="Y191" s="58"/>
      <c r="Z191" s="1"/>
      <c r="AA191" s="1"/>
      <c r="AB191" s="1"/>
      <c r="AC191" s="1"/>
      <c r="AD191" s="1"/>
      <c r="AE191" s="1"/>
      <c r="AF191" s="1"/>
      <c r="AG191" s="1"/>
      <c r="AH191" s="1"/>
      <c r="AI191" s="1"/>
      <c r="AJ191" s="1"/>
    </row>
    <row r="192" spans="1:41" s="66" customFormat="1" ht="12" customHeight="1" x14ac:dyDescent="0.35">
      <c r="A192" s="92" t="s">
        <v>45</v>
      </c>
      <c r="B192" s="92"/>
      <c r="C192" s="92"/>
      <c r="D192" s="26"/>
      <c r="E192" s="26"/>
      <c r="F192" s="26"/>
      <c r="G192" s="26"/>
      <c r="H192" s="26"/>
      <c r="I192" s="26"/>
      <c r="J192" s="26"/>
      <c r="K192" s="67"/>
      <c r="L192" s="67"/>
      <c r="M192" s="67"/>
      <c r="N192" s="68"/>
      <c r="O192" s="67"/>
      <c r="P192" s="67"/>
      <c r="Q192" s="67"/>
      <c r="R192" s="67"/>
      <c r="S192" s="67"/>
      <c r="T192" s="67"/>
      <c r="U192" s="67"/>
      <c r="V192" s="67"/>
      <c r="W192" s="67"/>
      <c r="X192" s="67"/>
      <c r="Y192" s="67"/>
      <c r="Z192" s="67"/>
      <c r="AA192" s="67"/>
      <c r="AB192" s="67"/>
      <c r="AC192" s="67"/>
      <c r="AD192" s="67"/>
      <c r="AE192" s="68"/>
      <c r="AF192" s="69"/>
      <c r="AG192" s="69"/>
      <c r="AH192" s="69"/>
      <c r="AI192" s="69"/>
      <c r="AJ192" s="69"/>
      <c r="AK192" s="69"/>
      <c r="AL192" s="69"/>
      <c r="AM192" s="69"/>
      <c r="AN192" s="69"/>
      <c r="AO192" s="69"/>
    </row>
    <row r="193" spans="1:41" s="66" customFormat="1" ht="12" customHeight="1" x14ac:dyDescent="0.35">
      <c r="A193" s="75" t="s">
        <v>269</v>
      </c>
      <c r="B193" s="92"/>
      <c r="C193" s="92"/>
      <c r="D193" s="26"/>
      <c r="E193" s="26"/>
      <c r="F193" s="26"/>
      <c r="G193" s="26"/>
      <c r="H193" s="26"/>
      <c r="I193" s="26"/>
      <c r="J193" s="26"/>
      <c r="K193" s="67"/>
      <c r="L193" s="67"/>
      <c r="M193" s="67"/>
      <c r="N193" s="71"/>
      <c r="O193" s="67"/>
      <c r="P193" s="67"/>
      <c r="Q193" s="67"/>
      <c r="R193" s="67"/>
      <c r="S193" s="67"/>
      <c r="T193" s="67"/>
      <c r="U193" s="67"/>
      <c r="V193" s="67"/>
      <c r="W193" s="67"/>
      <c r="X193" s="67"/>
      <c r="Y193" s="67"/>
      <c r="Z193" s="67"/>
      <c r="AA193" s="67"/>
      <c r="AB193" s="67"/>
      <c r="AC193" s="67"/>
      <c r="AD193" s="67"/>
      <c r="AE193" s="68"/>
      <c r="AF193" s="73"/>
      <c r="AG193" s="73"/>
      <c r="AH193" s="73"/>
      <c r="AI193" s="73"/>
      <c r="AJ193" s="73"/>
      <c r="AK193" s="73"/>
      <c r="AL193" s="73"/>
      <c r="AM193" s="73"/>
      <c r="AN193" s="73"/>
      <c r="AO193" s="73"/>
    </row>
    <row r="194" spans="1:41" s="66" customFormat="1" ht="12" customHeight="1" x14ac:dyDescent="0.35">
      <c r="A194" s="56" t="s">
        <v>32</v>
      </c>
      <c r="B194" s="56"/>
      <c r="C194" s="56"/>
      <c r="D194" s="5"/>
      <c r="E194" s="5"/>
      <c r="F194" s="5"/>
      <c r="G194" s="5"/>
      <c r="H194" s="5"/>
      <c r="I194" s="5"/>
      <c r="J194" s="5"/>
      <c r="K194" s="67"/>
      <c r="L194" s="67"/>
      <c r="M194" s="67"/>
      <c r="N194" s="71"/>
      <c r="O194" s="67"/>
      <c r="P194" s="67"/>
      <c r="Q194" s="67"/>
      <c r="R194" s="67"/>
      <c r="S194" s="67"/>
      <c r="T194" s="67"/>
      <c r="U194" s="67"/>
      <c r="V194" s="67"/>
      <c r="W194" s="67"/>
      <c r="X194" s="67"/>
      <c r="Y194" s="67"/>
      <c r="Z194" s="67"/>
      <c r="AA194" s="67"/>
      <c r="AB194" s="67"/>
      <c r="AC194" s="67"/>
      <c r="AD194" s="67"/>
      <c r="AE194" s="68"/>
      <c r="AF194" s="73"/>
      <c r="AG194" s="73"/>
      <c r="AH194" s="73"/>
      <c r="AI194" s="73"/>
      <c r="AJ194" s="73"/>
      <c r="AK194" s="73"/>
      <c r="AL194" s="73"/>
      <c r="AM194" s="73"/>
      <c r="AN194" s="73"/>
      <c r="AO194" s="73"/>
    </row>
    <row r="195" spans="1:41" s="66" customFormat="1" ht="12" customHeight="1" x14ac:dyDescent="0.35">
      <c r="A195" s="61" t="s">
        <v>270</v>
      </c>
      <c r="B195" s="61"/>
      <c r="C195" s="61"/>
      <c r="D195" s="17"/>
      <c r="E195" s="17"/>
      <c r="F195" s="17"/>
      <c r="G195" s="17"/>
      <c r="H195" s="17"/>
      <c r="I195" s="17"/>
      <c r="J195" s="17"/>
      <c r="K195" s="67"/>
      <c r="L195" s="67"/>
      <c r="M195" s="67"/>
      <c r="N195" s="71"/>
      <c r="O195" s="67"/>
      <c r="P195" s="67"/>
      <c r="Q195" s="67"/>
      <c r="R195" s="67"/>
      <c r="S195" s="67"/>
      <c r="T195" s="67"/>
      <c r="U195" s="67"/>
      <c r="V195" s="67"/>
      <c r="W195" s="67"/>
      <c r="X195" s="67"/>
      <c r="Y195" s="67"/>
      <c r="Z195" s="67"/>
      <c r="AA195" s="67"/>
      <c r="AB195" s="67"/>
      <c r="AC195" s="67"/>
      <c r="AD195" s="67"/>
      <c r="AE195" s="68"/>
      <c r="AF195" s="73"/>
      <c r="AG195" s="73"/>
      <c r="AH195" s="73"/>
      <c r="AI195" s="73"/>
      <c r="AJ195" s="73"/>
      <c r="AK195" s="73"/>
      <c r="AL195" s="73"/>
      <c r="AM195" s="73"/>
    </row>
    <row r="196" spans="1:41" s="66" customFormat="1" x14ac:dyDescent="0.35">
      <c r="A196" s="138" t="s">
        <v>10</v>
      </c>
    </row>
    <row r="197" spans="1:41" hidden="1" x14ac:dyDescent="0.35">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row>
  </sheetData>
  <mergeCells count="30">
    <mergeCell ref="B178:N178"/>
    <mergeCell ref="B83:N83"/>
    <mergeCell ref="B64:N64"/>
    <mergeCell ref="O64:AB64"/>
    <mergeCell ref="AC64:AO64"/>
    <mergeCell ref="B44:N44"/>
    <mergeCell ref="O44:AB44"/>
    <mergeCell ref="AC44:AO44"/>
    <mergeCell ref="B4:N4"/>
    <mergeCell ref="O4:AB4"/>
    <mergeCell ref="AC4:AO4"/>
    <mergeCell ref="B24:N24"/>
    <mergeCell ref="O24:AB24"/>
    <mergeCell ref="AC24:AO24"/>
    <mergeCell ref="O178:AB178"/>
    <mergeCell ref="AC178:AO178"/>
    <mergeCell ref="B121:N121"/>
    <mergeCell ref="O121:AB121"/>
    <mergeCell ref="AC121:AO121"/>
    <mergeCell ref="B140:N140"/>
    <mergeCell ref="O140:AB140"/>
    <mergeCell ref="AC140:AO140"/>
    <mergeCell ref="B159:N159"/>
    <mergeCell ref="O159:AB159"/>
    <mergeCell ref="AC159:AO159"/>
    <mergeCell ref="O83:AB83"/>
    <mergeCell ref="AC83:AO83"/>
    <mergeCell ref="B102:N102"/>
    <mergeCell ref="O102:AB102"/>
    <mergeCell ref="AC102:AO102"/>
  </mergeCells>
  <hyperlinks>
    <hyperlink ref="A2" location="'Table des matières'!A1" display="Retour à la table des matières" xr:uid="{98F5BECC-1882-4E48-B1F6-EE1015C05897}"/>
    <hyperlink ref="A189" r:id="rId1" display="Consultez le document Base de données nationale sur les médecins : publication des données, 2018-2019 — notes méthodologiques pour en savoir plus sur les groupes de spécialités des médecins." xr:uid="{5BFD4C92-8D3A-41E4-A4BB-867C87407F49}"/>
    <hyperlink ref="A189:J189" r:id="rId2" display="Consultez le document Base de données nationale sur les médecins : publication des données, 2019-2020 — notes méthodologiques pour en savoir plus sur les groupes de spécialités des médecins." xr:uid="{7763A9C9-7E84-46E8-9138-80021E4C1D4D}"/>
    <hyperlink ref="A170" r:id="rId3" display="Consultez le document Base de données nationale sur les médecins : publication des données, 2018-2019 — notes méthodologiques pour en savoir plus sur les groupes de spécialités des médecins." xr:uid="{B4D3391F-637E-4EF1-B3B2-340986DEBEBC}"/>
    <hyperlink ref="A170:J170" r:id="rId4" display="Consultez le document Base de données nationale sur les médecins : publication des données, 2019-2020 — notes méthodologiques pour en savoir plus sur les groupes de spécialités des médecins." xr:uid="{7F4540A8-07E0-41D3-BB5F-CA2FC1FE917A}"/>
    <hyperlink ref="A151" r:id="rId5" display="Consultez le document Base de données nationale sur les médecins : publication des données, 2018-2019 — notes méthodologiques pour en savoir plus sur les groupes de spécialités des médecins." xr:uid="{CD8EFDC9-CD17-4FC6-80FD-8B9DF319B160}"/>
    <hyperlink ref="A151:J151" r:id="rId6" display="Consultez le document Base de données nationale sur les médecins : publication des données, 2019-2020 — notes méthodologiques pour en savoir plus sur les groupes de spécialités des médecins." xr:uid="{8D95AE00-A5FA-4EAD-A4B3-5564E04D835C}"/>
    <hyperlink ref="A132" r:id="rId7" display="Consultez le document Base de données nationale sur les médecins : publication des données, 2018-2019 — notes méthodologiques pour en savoir plus sur les groupes de spécialités des médecins." xr:uid="{2D0643B9-C1B6-4EB5-9F52-53584F1EF618}"/>
    <hyperlink ref="A132:J132" r:id="rId8" display="Consultez le document Base de données nationale sur les médecins : publication des données, 2019-2020 — notes méthodologiques pour en savoir plus sur les groupes de spécialités des médecins." xr:uid="{2643719B-60A7-4A27-924B-D3A15A67A0C5}"/>
    <hyperlink ref="A113" r:id="rId9" display="Consultez le document Base de données nationale sur les médecins : publication des données, 2018-2019 — notes méthodologiques pour en savoir plus sur les groupes de spécialités des médecins." xr:uid="{F6565855-E4CD-4E50-8F5B-387D062EDC24}"/>
    <hyperlink ref="A113:J113" r:id="rId10" display="Consultez le document Base de données nationale sur les médecins : publication des données, 2019-2020 — notes méthodologiques pour en savoir plus sur les groupes de spécialités des médecins." xr:uid="{BEB4BF3E-7171-436E-9143-7EF0C8EBE119}"/>
    <hyperlink ref="A94" r:id="rId11" display="Consultez le document Base de données nationale sur les médecins : publication des données, 2018-2019 — notes méthodologiques pour en savoir plus sur les groupes de spécialités des médecins." xr:uid="{BA7C4273-3346-4E2B-A4F7-C465BC33AAB2}"/>
    <hyperlink ref="A94:J94" r:id="rId12" display="Consultez le document Base de données nationale sur les médecins : publication des données, 2019-2020 — notes méthodologiques pour en savoir plus sur les groupes de spécialités des médecins." xr:uid="{53DC81C6-4FF4-432B-8E9F-6F5D4E05BA1C}"/>
    <hyperlink ref="A75" r:id="rId13" display="Consultez le document Base de données nationale sur les médecins : publication des données, 2018-2019 — notes méthodologiques pour en savoir plus sur les groupes de spécialités des médecins." xr:uid="{D0D5DE21-B3A0-4376-B782-26C0A1449EA0}"/>
    <hyperlink ref="A75:J75" r:id="rId14" display="Consultez le document Base de données nationale sur les médecins : publication des données, 2019-2020 — notes méthodologiques pour en savoir plus sur les groupes de spécialités des médecins." xr:uid="{6DB0C838-319C-43A4-8ACA-A0EA0889A91D}"/>
    <hyperlink ref="A56" r:id="rId15" display="Consultez le document Base de données nationale sur les médecins : publication des données, 2018-2019 — notes méthodologiques pour en savoir plus sur les groupes de spécialités des médecins." xr:uid="{4F9AB654-9960-4694-983C-0CDEBA371093}"/>
    <hyperlink ref="A56:J56" r:id="rId16" display="Consultez le document Base de données nationale sur les médecins : publication des données, 2019-2020 — notes méthodologiques pour en savoir plus sur les groupes de spécialités des médecins." xr:uid="{55537C38-7F33-4899-BA47-E1EED3ABA43F}"/>
    <hyperlink ref="A36" r:id="rId17" display="Consultez le document Base de données nationale sur les médecins : publication des données, 2018-2019 — notes méthodologiques pour en savoir plus sur les groupes de spécialités des médecins." xr:uid="{052E3DAC-8C01-4C0E-8A1F-FEF914884946}"/>
    <hyperlink ref="A36:J36" r:id="rId18" display="Consultez le document Base de données nationale sur les médecins : publication des données, 2019-2020 — notes méthodologiques pour en savoir plus sur les groupes de spécialités des médecins." xr:uid="{4278E9AB-2C10-4D17-933A-A86CF1A1EE0B}"/>
    <hyperlink ref="A16" r:id="rId19" display="Consultez le document Base de données nationale sur les médecins : publication des données, 2018-2019 — notes méthodologiques pour en savoir plus sur les groupes de spécialités des médecins." xr:uid="{7675C244-53E6-4B0A-825B-7FC89CCECDB1}"/>
    <hyperlink ref="A16:J16" r:id="rId20" display="Consultez le document Base de données nationale sur les médecins : publication des données, 2019-2020 — notes méthodologiques pour en savoir plus sur les groupes de spécialités des médecins." xr:uid="{5D050441-473B-481F-B9C2-4088C697B3D1}"/>
  </hyperlinks>
  <pageMargins left="0.75" right="0.75" top="0.75" bottom="0.75" header="0.3" footer="0.3"/>
  <pageSetup scale="12" orientation="portrait" r:id="rId21"/>
  <headerFooter>
    <oddFooter>&amp;R&amp;9&amp;P&amp;L&amp;L&amp;"Arial"&amp;9© 2021 ICIS</oddFooter>
  </headerFooter>
  <ignoredErrors>
    <ignoredError sqref="N7:N9 N27:N29 N47:N49 AB7:AB9 AB27:AB29 AB47:AB49" formula="1"/>
    <ignoredError sqref="A66:N66 A70:N76 A67:M69 A89:N95 A86:M88 A108:N114 A105:M107 A127:N133 A124:M126 A146:N152 A143:M145 A165:N171 A162:M164 A184:N184 A181:M183 O66:AO66 O184:AO184 O181:AA183 AC181:AO183 O165:AO178 O162:AA164 AC162:AO164 O146:AO159 O144:AA144 AC144:AO144 O127:AO140 O124:AA126 AC124:AO126 O108:AO121 O105:AA107 AC105:AO107 O89:AO102 O87:AA87 AC87:AO87 O70:AO83 O67:AA69 AC67:AO69 O85:AO85 O84:AA84 AC84:AO84 O88:AA88 AC88:AO88 O86:AA86 AC86:AO86 O104:AO104 O103:AA103 AC103:AO103 O123:AO123 O122:AA122 AC122:AO122 O142:AO142 O141:AA141 AC141:AO141 O161:AO161 O160:AA160 AC160:AO160 O145:AA145 AC145:AO145 O143:AA143 AC143:AO143 O180:AO180 O179:AA179 AC179:AO179 A82:N85 B77:N81 A101:N104 B96:N100 A120:N123 B115:N119 A139:N142 B134:N138 A158:N161 B153:N157 A177:N180 B172:N176" unlockedFormula="1"/>
    <ignoredError sqref="N67:N69 N86:N88 N105:N107 N124:N126 N143:N145 N162:N164 N181:N183 AB181:AB183 AB162:AB164 AB124:AB126 AB105:AB107 AB67:AB69 AB86:AB87 AB88 AB143:AB144 AB145" formula="1" unlockedFormula="1"/>
  </ignoredErrors>
  <tableParts count="10">
    <tablePart r:id="rId22"/>
    <tablePart r:id="rId23"/>
    <tablePart r:id="rId24"/>
    <tablePart r:id="rId25"/>
    <tablePart r:id="rId26"/>
    <tablePart r:id="rId27"/>
    <tablePart r:id="rId28"/>
    <tablePart r:id="rId29"/>
    <tablePart r:id="rId30"/>
    <tablePart r:id="rId3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CA196"/>
  <sheetViews>
    <sheetView showGridLines="0" zoomScaleNormal="100" zoomScaleSheetLayoutView="100" workbookViewId="0">
      <pane xSplit="1" topLeftCell="B1" activePane="topRight" state="frozen"/>
      <selection sqref="A1:A1048576"/>
      <selection pane="topRight"/>
    </sheetView>
  </sheetViews>
  <sheetFormatPr defaultColWidth="0" defaultRowHeight="14.15" zeroHeight="1" x14ac:dyDescent="0.35"/>
  <cols>
    <col min="1" max="1" width="50.35546875" style="5" customWidth="1"/>
    <col min="2" max="13" width="15.640625" style="5" customWidth="1"/>
    <col min="14" max="14" width="20.640625" style="5" customWidth="1"/>
    <col min="15" max="27" width="15.640625" style="5" customWidth="1"/>
    <col min="28" max="28" width="20.640625" style="5" customWidth="1"/>
    <col min="29" max="32" width="12.640625" style="5" customWidth="1"/>
    <col min="33" max="33" width="15.640625" style="5" customWidth="1"/>
    <col min="34" max="34" width="12.640625" style="5" customWidth="1"/>
    <col min="35" max="40" width="15.640625" style="5" customWidth="1"/>
    <col min="41" max="41" width="12.640625" style="134" customWidth="1"/>
    <col min="42" max="42" width="106.5" hidden="1" customWidth="1"/>
    <col min="43" max="79" width="0" hidden="1" customWidth="1"/>
    <col min="80" max="16384" width="9" hidden="1"/>
  </cols>
  <sheetData>
    <row r="1" spans="1:41" hidden="1" x14ac:dyDescent="0.35">
      <c r="A1" s="103" t="s">
        <v>128</v>
      </c>
      <c r="B1" s="53"/>
      <c r="C1" s="53"/>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32"/>
    </row>
    <row r="2" spans="1:41" ht="24" customHeight="1" x14ac:dyDescent="0.35">
      <c r="A2" s="52" t="s">
        <v>22</v>
      </c>
      <c r="B2" s="54"/>
      <c r="C2" s="54"/>
    </row>
    <row r="3" spans="1:41" ht="20.25" customHeight="1" x14ac:dyDescent="0.35">
      <c r="A3" s="76" t="s">
        <v>220</v>
      </c>
      <c r="B3" s="76"/>
      <c r="C3" s="76"/>
    </row>
    <row r="4" spans="1:41" ht="15" customHeight="1" x14ac:dyDescent="0.35">
      <c r="A4" s="104"/>
      <c r="B4" s="282" t="s">
        <v>145</v>
      </c>
      <c r="C4" s="283"/>
      <c r="D4" s="283"/>
      <c r="E4" s="283"/>
      <c r="F4" s="283"/>
      <c r="G4" s="283"/>
      <c r="H4" s="283"/>
      <c r="I4" s="283"/>
      <c r="J4" s="283"/>
      <c r="K4" s="283"/>
      <c r="L4" s="283"/>
      <c r="M4" s="283"/>
      <c r="N4" s="284"/>
      <c r="O4" s="279" t="s">
        <v>55</v>
      </c>
      <c r="P4" s="280"/>
      <c r="Q4" s="280"/>
      <c r="R4" s="280"/>
      <c r="S4" s="280"/>
      <c r="T4" s="280"/>
      <c r="U4" s="280"/>
      <c r="V4" s="280"/>
      <c r="W4" s="280"/>
      <c r="X4" s="280"/>
      <c r="Y4" s="280"/>
      <c r="Z4" s="280"/>
      <c r="AA4" s="280"/>
      <c r="AB4" s="281"/>
      <c r="AC4" s="279" t="s">
        <v>57</v>
      </c>
      <c r="AD4" s="280"/>
      <c r="AE4" s="280"/>
      <c r="AF4" s="280"/>
      <c r="AG4" s="280"/>
      <c r="AH4" s="280"/>
      <c r="AI4" s="280"/>
      <c r="AJ4" s="280"/>
      <c r="AK4" s="280"/>
      <c r="AL4" s="280"/>
      <c r="AM4" s="280"/>
      <c r="AN4" s="280"/>
      <c r="AO4" s="280"/>
    </row>
    <row r="5" spans="1:41" ht="44.15" customHeight="1" x14ac:dyDescent="0.35">
      <c r="A5" s="106" t="s">
        <v>35</v>
      </c>
      <c r="B5" s="107" t="s">
        <v>203</v>
      </c>
      <c r="C5" s="107" t="s">
        <v>204</v>
      </c>
      <c r="D5" s="107" t="s">
        <v>193</v>
      </c>
      <c r="E5" s="107" t="s">
        <v>194</v>
      </c>
      <c r="F5" s="107" t="s">
        <v>195</v>
      </c>
      <c r="G5" s="107" t="s">
        <v>196</v>
      </c>
      <c r="H5" s="107" t="s">
        <v>197</v>
      </c>
      <c r="I5" s="107" t="s">
        <v>198</v>
      </c>
      <c r="J5" s="107" t="s">
        <v>199</v>
      </c>
      <c r="K5" s="107" t="s">
        <v>200</v>
      </c>
      <c r="L5" s="107" t="s">
        <v>201</v>
      </c>
      <c r="M5" s="107" t="s">
        <v>202</v>
      </c>
      <c r="N5" s="107" t="s">
        <v>168</v>
      </c>
      <c r="O5" s="107" t="s">
        <v>219</v>
      </c>
      <c r="P5" s="107" t="s">
        <v>216</v>
      </c>
      <c r="Q5" s="107" t="s">
        <v>215</v>
      </c>
      <c r="R5" s="107" t="s">
        <v>214</v>
      </c>
      <c r="S5" s="107" t="s">
        <v>213</v>
      </c>
      <c r="T5" s="107" t="s">
        <v>212</v>
      </c>
      <c r="U5" s="107" t="s">
        <v>217</v>
      </c>
      <c r="V5" s="107" t="s">
        <v>211</v>
      </c>
      <c r="W5" s="107" t="s">
        <v>210</v>
      </c>
      <c r="X5" s="107" t="s">
        <v>209</v>
      </c>
      <c r="Y5" s="107" t="s">
        <v>208</v>
      </c>
      <c r="Z5" s="107" t="s">
        <v>207</v>
      </c>
      <c r="AA5" s="107" t="s">
        <v>206</v>
      </c>
      <c r="AB5" s="107" t="s">
        <v>205</v>
      </c>
      <c r="AC5" s="107" t="s">
        <v>60</v>
      </c>
      <c r="AD5" s="107" t="s">
        <v>61</v>
      </c>
      <c r="AE5" s="107" t="s">
        <v>62</v>
      </c>
      <c r="AF5" s="107" t="s">
        <v>63</v>
      </c>
      <c r="AG5" s="107" t="s">
        <v>64</v>
      </c>
      <c r="AH5" s="107" t="s">
        <v>65</v>
      </c>
      <c r="AI5" s="107" t="s">
        <v>66</v>
      </c>
      <c r="AJ5" s="107" t="s">
        <v>67</v>
      </c>
      <c r="AK5" s="107" t="s">
        <v>68</v>
      </c>
      <c r="AL5" s="107" t="s">
        <v>69</v>
      </c>
      <c r="AM5" s="107" t="s">
        <v>70</v>
      </c>
      <c r="AN5" s="107" t="s">
        <v>71</v>
      </c>
      <c r="AO5" s="131" t="s">
        <v>72</v>
      </c>
    </row>
    <row r="6" spans="1:41" ht="15" customHeight="1" x14ac:dyDescent="0.35">
      <c r="A6" s="74" t="s">
        <v>23</v>
      </c>
      <c r="B6" s="120">
        <v>458001</v>
      </c>
      <c r="C6" s="120">
        <v>394422</v>
      </c>
      <c r="D6" s="109">
        <v>443567</v>
      </c>
      <c r="E6" s="109">
        <v>490678</v>
      </c>
      <c r="F6" s="109">
        <v>476361</v>
      </c>
      <c r="G6" s="109">
        <v>426946</v>
      </c>
      <c r="H6" s="109">
        <v>449259</v>
      </c>
      <c r="I6" s="109">
        <v>431674</v>
      </c>
      <c r="J6" s="109">
        <v>441473</v>
      </c>
      <c r="K6" s="109">
        <v>485564</v>
      </c>
      <c r="L6" s="109">
        <v>462217</v>
      </c>
      <c r="M6" s="109">
        <v>427119</v>
      </c>
      <c r="N6" s="109">
        <f>SUM(B6:M6)/12</f>
        <v>448940.08333333331</v>
      </c>
      <c r="O6" s="109">
        <v>440290</v>
      </c>
      <c r="P6" s="109">
        <v>369948</v>
      </c>
      <c r="Q6" s="109">
        <v>386469</v>
      </c>
      <c r="R6" s="109">
        <v>439770</v>
      </c>
      <c r="S6" s="109">
        <v>443220</v>
      </c>
      <c r="T6" s="109">
        <v>425244</v>
      </c>
      <c r="U6" s="109">
        <v>449023</v>
      </c>
      <c r="V6" s="109">
        <v>469472</v>
      </c>
      <c r="W6" s="109">
        <v>459657</v>
      </c>
      <c r="X6" s="109">
        <v>413932</v>
      </c>
      <c r="Y6" s="109">
        <v>430628</v>
      </c>
      <c r="Z6" s="109">
        <v>405184</v>
      </c>
      <c r="AA6" s="109">
        <v>486809</v>
      </c>
      <c r="AB6" s="110">
        <f>SUM(O6:AA6)/13</f>
        <v>432280.46153846156</v>
      </c>
      <c r="AC6" s="111">
        <f>(O6-D6)/D6</f>
        <v>-7.3878354341057832E-3</v>
      </c>
      <c r="AD6" s="111">
        <f t="shared" ref="AD6:AL6" si="0">(P6-E6)/E6</f>
        <v>-0.24604730597255225</v>
      </c>
      <c r="AE6" s="111">
        <f t="shared" si="0"/>
        <v>-0.18870562451586087</v>
      </c>
      <c r="AF6" s="111">
        <f t="shared" si="0"/>
        <v>3.0036585422980891E-2</v>
      </c>
      <c r="AG6" s="111">
        <f t="shared" si="0"/>
        <v>-1.3442134715164304E-2</v>
      </c>
      <c r="AH6" s="111">
        <f t="shared" si="0"/>
        <v>-1.4895499844790282E-2</v>
      </c>
      <c r="AI6" s="111">
        <f t="shared" si="0"/>
        <v>1.71018386175372E-2</v>
      </c>
      <c r="AJ6" s="111">
        <f t="shared" si="0"/>
        <v>-3.3140842401825507E-2</v>
      </c>
      <c r="AK6" s="122">
        <f t="shared" si="0"/>
        <v>-5.5385241131330086E-3</v>
      </c>
      <c r="AL6" s="111">
        <f t="shared" si="0"/>
        <v>-3.0874299668242341E-2</v>
      </c>
      <c r="AM6" s="112">
        <f>(Y6-B6)/B6</f>
        <v>-5.9766245051866701E-2</v>
      </c>
      <c r="AN6" s="112">
        <f>(Z6-C6)/C6</f>
        <v>2.7285496245138454E-2</v>
      </c>
      <c r="AO6" s="112">
        <f>(AA6-D6)/D6</f>
        <v>9.7486963637962248E-2</v>
      </c>
    </row>
    <row r="7" spans="1:41" ht="15" customHeight="1" x14ac:dyDescent="0.35">
      <c r="A7" s="74" t="s">
        <v>24</v>
      </c>
      <c r="B7" s="121">
        <v>0</v>
      </c>
      <c r="C7" s="121">
        <v>0</v>
      </c>
      <c r="D7" s="123">
        <v>0</v>
      </c>
      <c r="E7" s="123">
        <v>0</v>
      </c>
      <c r="F7" s="123">
        <v>0</v>
      </c>
      <c r="G7" s="123">
        <v>0</v>
      </c>
      <c r="H7" s="123">
        <v>0</v>
      </c>
      <c r="I7" s="123">
        <v>0</v>
      </c>
      <c r="J7" s="123">
        <v>0</v>
      </c>
      <c r="K7" s="123">
        <v>0</v>
      </c>
      <c r="L7" s="123">
        <v>0</v>
      </c>
      <c r="M7" s="123">
        <v>0</v>
      </c>
      <c r="N7" s="123">
        <f>((B6*B7)+(C6*C7)+(D6*D7)+(E6*E7)+(F6*F7)+(G6*G7)+(H6*H7)+(I6*I7)+(J6*J7)+(K6*K7)+(L6*L7)+(M6*M7))/SUM(B6:M6)</f>
        <v>0</v>
      </c>
      <c r="O7" s="117">
        <v>0.1946308115105953</v>
      </c>
      <c r="P7" s="117">
        <v>0.55740806816093069</v>
      </c>
      <c r="Q7" s="117">
        <v>0.44319208008921801</v>
      </c>
      <c r="R7" s="117">
        <v>0.34344771130363599</v>
      </c>
      <c r="S7" s="117">
        <v>0.28183294977663464</v>
      </c>
      <c r="T7" s="117">
        <v>0.27428017796841342</v>
      </c>
      <c r="U7" s="117">
        <v>0.29435240511065136</v>
      </c>
      <c r="V7" s="117">
        <v>0.29910409992502213</v>
      </c>
      <c r="W7" s="117">
        <v>0.38828517786088323</v>
      </c>
      <c r="X7" s="117">
        <v>0.43134621145502161</v>
      </c>
      <c r="Y7" s="117">
        <v>0.40222651569335949</v>
      </c>
      <c r="Z7" s="117">
        <v>0.38508924340546519</v>
      </c>
      <c r="AA7" s="117">
        <v>0.36015562571768395</v>
      </c>
      <c r="AB7" s="117">
        <f>((O6*O7)+(P6*P7)+(Q6*Q7)+(R6*R7)+(S6*S7)+(T6*T7)+(U6*U7)+(V6*V7)+(W6*W7)+(X6*X7)+(Y6*Y7)+(Z6*Z7)+(AA6*AA7))/SUM(O6:AA6)</f>
        <v>0.35410789220530975</v>
      </c>
      <c r="AC7" s="117" t="s">
        <v>46</v>
      </c>
      <c r="AD7" s="117" t="s">
        <v>46</v>
      </c>
      <c r="AE7" s="117" t="s">
        <v>46</v>
      </c>
      <c r="AF7" s="117" t="s">
        <v>46</v>
      </c>
      <c r="AG7" s="117" t="s">
        <v>46</v>
      </c>
      <c r="AH7" s="117" t="s">
        <v>46</v>
      </c>
      <c r="AI7" s="117" t="s">
        <v>46</v>
      </c>
      <c r="AJ7" s="117" t="s">
        <v>46</v>
      </c>
      <c r="AK7" s="117" t="s">
        <v>46</v>
      </c>
      <c r="AL7" s="117" t="s">
        <v>46</v>
      </c>
      <c r="AM7" s="118" t="s">
        <v>46</v>
      </c>
      <c r="AN7" s="118" t="s">
        <v>46</v>
      </c>
      <c r="AO7" s="118" t="s">
        <v>46</v>
      </c>
    </row>
    <row r="8" spans="1:41" ht="15" customHeight="1" x14ac:dyDescent="0.35">
      <c r="A8" s="74" t="s">
        <v>25</v>
      </c>
      <c r="B8" s="120">
        <v>22469</v>
      </c>
      <c r="C8" s="120">
        <v>19294</v>
      </c>
      <c r="D8" s="109">
        <v>21542</v>
      </c>
      <c r="E8" s="109">
        <v>23497</v>
      </c>
      <c r="F8" s="109">
        <v>23028</v>
      </c>
      <c r="G8" s="109">
        <v>21089</v>
      </c>
      <c r="H8" s="109">
        <v>21542</v>
      </c>
      <c r="I8" s="109">
        <v>20724</v>
      </c>
      <c r="J8" s="109">
        <v>22509</v>
      </c>
      <c r="K8" s="109">
        <v>25223</v>
      </c>
      <c r="L8" s="109">
        <v>23013</v>
      </c>
      <c r="M8" s="109">
        <v>21080</v>
      </c>
      <c r="N8" s="109">
        <f>SUM(B8:M8)/12</f>
        <v>22084.166666666668</v>
      </c>
      <c r="O8" s="109">
        <v>18915</v>
      </c>
      <c r="P8" s="109">
        <v>11004</v>
      </c>
      <c r="Q8" s="109">
        <v>19354</v>
      </c>
      <c r="R8" s="109">
        <v>22099</v>
      </c>
      <c r="S8" s="109">
        <v>21036</v>
      </c>
      <c r="T8" s="109">
        <v>20233</v>
      </c>
      <c r="U8" s="109">
        <v>23184</v>
      </c>
      <c r="V8" s="109">
        <v>22570</v>
      </c>
      <c r="W8" s="109">
        <v>21263</v>
      </c>
      <c r="X8" s="109">
        <v>21133</v>
      </c>
      <c r="Y8" s="109">
        <v>22151</v>
      </c>
      <c r="Z8" s="109">
        <v>21048</v>
      </c>
      <c r="AA8" s="109">
        <v>24529</v>
      </c>
      <c r="AB8" s="110">
        <f>SUM(O8:AA8)/13</f>
        <v>20655.307692307691</v>
      </c>
      <c r="AC8" s="111">
        <f>(O8-D8)/D8</f>
        <v>-0.12194782285767339</v>
      </c>
      <c r="AD8" s="111">
        <f t="shared" ref="AD8:AL8" si="1">(P8-E8)/E8</f>
        <v>-0.53168489594416313</v>
      </c>
      <c r="AE8" s="111">
        <f t="shared" si="1"/>
        <v>-0.15954490185860692</v>
      </c>
      <c r="AF8" s="111">
        <f t="shared" si="1"/>
        <v>4.7892266110294464E-2</v>
      </c>
      <c r="AG8" s="111">
        <f t="shared" si="1"/>
        <v>-2.3488998236004085E-2</v>
      </c>
      <c r="AH8" s="111">
        <f t="shared" si="1"/>
        <v>-2.3692337386604902E-2</v>
      </c>
      <c r="AI8" s="111">
        <f t="shared" si="1"/>
        <v>2.9988004798080767E-2</v>
      </c>
      <c r="AJ8" s="111">
        <f t="shared" si="1"/>
        <v>-0.10518177853546366</v>
      </c>
      <c r="AK8" s="111">
        <f t="shared" si="1"/>
        <v>-7.604397514448355E-2</v>
      </c>
      <c r="AL8" s="122">
        <f t="shared" si="1"/>
        <v>2.5142314990512335E-3</v>
      </c>
      <c r="AM8" s="112">
        <f>(Y8-B8)/B8</f>
        <v>-1.4152832791846544E-2</v>
      </c>
      <c r="AN8" s="112">
        <f>(Z8-C8)/C8</f>
        <v>9.0909090909090912E-2</v>
      </c>
      <c r="AO8" s="112">
        <f>(AA8-D8)/D8</f>
        <v>0.13865936310463281</v>
      </c>
    </row>
    <row r="9" spans="1:41" ht="15" customHeight="1" x14ac:dyDescent="0.35">
      <c r="A9" s="74" t="s">
        <v>26</v>
      </c>
      <c r="B9" s="121">
        <v>0</v>
      </c>
      <c r="C9" s="121">
        <v>0</v>
      </c>
      <c r="D9" s="123">
        <v>0</v>
      </c>
      <c r="E9" s="123">
        <v>0</v>
      </c>
      <c r="F9" s="123">
        <v>0</v>
      </c>
      <c r="G9" s="123">
        <v>0</v>
      </c>
      <c r="H9" s="123">
        <v>0</v>
      </c>
      <c r="I9" s="123">
        <v>0</v>
      </c>
      <c r="J9" s="123">
        <v>0</v>
      </c>
      <c r="K9" s="123">
        <v>0</v>
      </c>
      <c r="L9" s="123">
        <v>0</v>
      </c>
      <c r="M9" s="123">
        <v>0</v>
      </c>
      <c r="N9" s="123">
        <f>((B8*B9)+(C8*C9)+(D8*D9)+(E8*E9)+(F8*F9)+(G8*G9)+(H8*H9)+(I8*I9)+(J8*J9)+(K8*K9)+(L8*L9)+(M8*M9))/SUM(B8:M8)</f>
        <v>0</v>
      </c>
      <c r="O9" s="123">
        <v>0</v>
      </c>
      <c r="P9" s="117">
        <v>8.1424936386768454E-2</v>
      </c>
      <c r="Q9" s="117">
        <v>0.31915883021597602</v>
      </c>
      <c r="R9" s="117">
        <v>0.23453549934386173</v>
      </c>
      <c r="S9" s="117">
        <v>0.17883628066172277</v>
      </c>
      <c r="T9" s="117">
        <v>0.18410517471457519</v>
      </c>
      <c r="U9" s="117">
        <v>0.18262594893029677</v>
      </c>
      <c r="V9" s="117">
        <v>0.19986708019494906</v>
      </c>
      <c r="W9" s="117">
        <v>0.31401965856182101</v>
      </c>
      <c r="X9" s="117">
        <v>0.33980031230776508</v>
      </c>
      <c r="Y9" s="117">
        <v>0.2921312807548192</v>
      </c>
      <c r="Z9" s="117">
        <v>0.27380273660205245</v>
      </c>
      <c r="AA9" s="117">
        <v>0.23470178156467855</v>
      </c>
      <c r="AB9" s="117">
        <f>((O8*O9)+(P8*P9)+(Q8*Q9)+(R8*R9)+(S8*S9)+(T8*T9)+(U8*U9)+(V8*V9)+(W8*W9)+(X8*X9)+(Y8*Y9)+(Z8*Z9)+(AA8*AA9))/SUM(O8:AA8)</f>
        <v>0.22470290742926943</v>
      </c>
      <c r="AC9" s="117" t="s">
        <v>46</v>
      </c>
      <c r="AD9" s="117" t="s">
        <v>46</v>
      </c>
      <c r="AE9" s="117" t="s">
        <v>46</v>
      </c>
      <c r="AF9" s="117" t="s">
        <v>46</v>
      </c>
      <c r="AG9" s="117" t="s">
        <v>46</v>
      </c>
      <c r="AH9" s="117" t="s">
        <v>46</v>
      </c>
      <c r="AI9" s="117" t="s">
        <v>46</v>
      </c>
      <c r="AJ9" s="117" t="s">
        <v>46</v>
      </c>
      <c r="AK9" s="117" t="s">
        <v>46</v>
      </c>
      <c r="AL9" s="117" t="s">
        <v>46</v>
      </c>
      <c r="AM9" s="118" t="s">
        <v>46</v>
      </c>
      <c r="AN9" s="118" t="s">
        <v>46</v>
      </c>
      <c r="AO9" s="118" t="s">
        <v>46</v>
      </c>
    </row>
    <row r="10" spans="1:41" ht="15" customHeight="1" x14ac:dyDescent="0.35">
      <c r="A10" s="74" t="s">
        <v>27</v>
      </c>
      <c r="B10" s="120">
        <v>317</v>
      </c>
      <c r="C10" s="120">
        <v>316</v>
      </c>
      <c r="D10" s="109">
        <v>338</v>
      </c>
      <c r="E10" s="109">
        <v>351</v>
      </c>
      <c r="F10" s="109">
        <v>327</v>
      </c>
      <c r="G10" s="109">
        <v>361</v>
      </c>
      <c r="H10" s="109">
        <v>354</v>
      </c>
      <c r="I10" s="109">
        <v>359</v>
      </c>
      <c r="J10" s="109">
        <v>363</v>
      </c>
      <c r="K10" s="109">
        <v>330</v>
      </c>
      <c r="L10" s="109">
        <v>298</v>
      </c>
      <c r="M10" s="109">
        <v>246</v>
      </c>
      <c r="N10" s="109">
        <f>SUM(B10:M10)/12</f>
        <v>330</v>
      </c>
      <c r="O10" s="109">
        <v>312</v>
      </c>
      <c r="P10" s="109">
        <v>323</v>
      </c>
      <c r="Q10" s="109">
        <v>351</v>
      </c>
      <c r="R10" s="109">
        <v>376</v>
      </c>
      <c r="S10" s="109">
        <v>381</v>
      </c>
      <c r="T10" s="109">
        <v>364</v>
      </c>
      <c r="U10" s="109">
        <v>355</v>
      </c>
      <c r="V10" s="109">
        <v>336</v>
      </c>
      <c r="W10" s="109">
        <v>345</v>
      </c>
      <c r="X10" s="109">
        <v>338</v>
      </c>
      <c r="Y10" s="109">
        <v>333</v>
      </c>
      <c r="Z10" s="109">
        <v>305</v>
      </c>
      <c r="AA10" s="109">
        <v>349</v>
      </c>
      <c r="AB10" s="110">
        <f>SUM(O10:AA10)/13</f>
        <v>343.69230769230768</v>
      </c>
      <c r="AC10" s="111">
        <f>(O10-D10)/D10</f>
        <v>-7.6923076923076927E-2</v>
      </c>
      <c r="AD10" s="111">
        <f t="shared" ref="AD10:AL11" si="2">(P10-E10)/E10</f>
        <v>-7.9772079772079771E-2</v>
      </c>
      <c r="AE10" s="111">
        <f t="shared" si="2"/>
        <v>7.3394495412844041E-2</v>
      </c>
      <c r="AF10" s="111">
        <f t="shared" si="2"/>
        <v>4.1551246537396121E-2</v>
      </c>
      <c r="AG10" s="111">
        <f t="shared" si="2"/>
        <v>7.6271186440677971E-2</v>
      </c>
      <c r="AH10" s="111">
        <f t="shared" si="2"/>
        <v>1.3927576601671309E-2</v>
      </c>
      <c r="AI10" s="111">
        <f t="shared" si="2"/>
        <v>-2.2038567493112948E-2</v>
      </c>
      <c r="AJ10" s="111">
        <f t="shared" si="2"/>
        <v>1.8181818181818181E-2</v>
      </c>
      <c r="AK10" s="111">
        <f t="shared" si="2"/>
        <v>0.15771812080536912</v>
      </c>
      <c r="AL10" s="111">
        <f t="shared" si="2"/>
        <v>0.37398373983739835</v>
      </c>
      <c r="AM10" s="112">
        <f t="shared" ref="AM10:AO11" si="3">(Y10-B10)/B10</f>
        <v>5.0473186119873815E-2</v>
      </c>
      <c r="AN10" s="112">
        <f t="shared" si="3"/>
        <v>-3.4810126582278479E-2</v>
      </c>
      <c r="AO10" s="112">
        <f t="shared" si="3"/>
        <v>3.2544378698224852E-2</v>
      </c>
    </row>
    <row r="11" spans="1:41" ht="15" customHeight="1" x14ac:dyDescent="0.35">
      <c r="A11" s="181" t="s">
        <v>28</v>
      </c>
      <c r="B11" s="231">
        <v>175949</v>
      </c>
      <c r="C11" s="231">
        <v>145846</v>
      </c>
      <c r="D11" s="183">
        <v>161011</v>
      </c>
      <c r="E11" s="183">
        <v>292959</v>
      </c>
      <c r="F11" s="183">
        <v>193486</v>
      </c>
      <c r="G11" s="183">
        <v>173775</v>
      </c>
      <c r="H11" s="183">
        <v>183719</v>
      </c>
      <c r="I11" s="183">
        <v>171335</v>
      </c>
      <c r="J11" s="183">
        <v>180072</v>
      </c>
      <c r="K11" s="183">
        <v>230852</v>
      </c>
      <c r="L11" s="183">
        <v>222554</v>
      </c>
      <c r="M11" s="183">
        <v>180823</v>
      </c>
      <c r="N11" s="183">
        <f>SUM(B11:M11)/12</f>
        <v>192698.41666666666</v>
      </c>
      <c r="O11" s="183">
        <v>181237</v>
      </c>
      <c r="P11" s="183">
        <v>227067</v>
      </c>
      <c r="Q11" s="183">
        <v>172526</v>
      </c>
      <c r="R11" s="183">
        <v>191265</v>
      </c>
      <c r="S11" s="183">
        <v>189618</v>
      </c>
      <c r="T11" s="183">
        <v>180494</v>
      </c>
      <c r="U11" s="183">
        <v>199714</v>
      </c>
      <c r="V11" s="183">
        <v>238452</v>
      </c>
      <c r="W11" s="183">
        <v>255134</v>
      </c>
      <c r="X11" s="183">
        <v>191220</v>
      </c>
      <c r="Y11" s="183">
        <v>183862</v>
      </c>
      <c r="Z11" s="183">
        <v>166855</v>
      </c>
      <c r="AA11" s="183">
        <v>212429</v>
      </c>
      <c r="AB11" s="184">
        <f>SUM(O11:AA11)/13</f>
        <v>199221</v>
      </c>
      <c r="AC11" s="185">
        <f>(O11-D11)/D11</f>
        <v>0.12561874654526708</v>
      </c>
      <c r="AD11" s="185">
        <f t="shared" si="2"/>
        <v>-0.22491884529917155</v>
      </c>
      <c r="AE11" s="185">
        <f t="shared" si="2"/>
        <v>-0.10832825113961733</v>
      </c>
      <c r="AF11" s="185">
        <f t="shared" si="2"/>
        <v>0.10064738886491152</v>
      </c>
      <c r="AG11" s="185">
        <f t="shared" si="2"/>
        <v>3.2108818358471361E-2</v>
      </c>
      <c r="AH11" s="185">
        <f t="shared" si="2"/>
        <v>5.3456678436980182E-2</v>
      </c>
      <c r="AI11" s="185">
        <f t="shared" si="2"/>
        <v>0.10907859078590786</v>
      </c>
      <c r="AJ11" s="185">
        <f t="shared" si="2"/>
        <v>3.2921525479528008E-2</v>
      </c>
      <c r="AK11" s="185">
        <f t="shared" si="2"/>
        <v>0.14639143758368756</v>
      </c>
      <c r="AL11" s="185">
        <f t="shared" si="2"/>
        <v>5.7498216487946778E-2</v>
      </c>
      <c r="AM11" s="186">
        <f t="shared" si="3"/>
        <v>4.4973259296728033E-2</v>
      </c>
      <c r="AN11" s="186">
        <f t="shared" si="3"/>
        <v>0.14404920258354703</v>
      </c>
      <c r="AO11" s="186">
        <f t="shared" si="3"/>
        <v>0.31934464104936927</v>
      </c>
    </row>
    <row r="12" spans="1:41" ht="17.25" customHeight="1" x14ac:dyDescent="0.35">
      <c r="A12" s="56" t="s">
        <v>29</v>
      </c>
      <c r="B12" s="2"/>
      <c r="C12" s="2"/>
      <c r="D12" s="2"/>
      <c r="E12" s="2"/>
      <c r="F12" s="2"/>
      <c r="G12" s="2"/>
      <c r="H12" s="2"/>
      <c r="I12" s="2"/>
      <c r="J12" s="2"/>
      <c r="K12" s="2"/>
      <c r="L12" s="2"/>
      <c r="M12" s="2"/>
      <c r="N12" s="57"/>
      <c r="O12" s="2"/>
      <c r="P12" s="2"/>
      <c r="Q12" s="2"/>
      <c r="R12" s="2"/>
      <c r="S12" s="2"/>
      <c r="T12" s="2"/>
      <c r="U12" s="2"/>
      <c r="V12" s="2"/>
      <c r="W12" s="2"/>
      <c r="X12" s="2"/>
      <c r="Y12" s="58"/>
      <c r="Z12" s="3"/>
      <c r="AA12" s="3"/>
      <c r="AB12" s="3"/>
      <c r="AC12" s="3"/>
      <c r="AD12" s="3"/>
      <c r="AE12" s="3"/>
      <c r="AF12" s="3"/>
      <c r="AG12" s="3"/>
      <c r="AH12" s="3"/>
      <c r="AI12" s="3"/>
      <c r="AJ12" s="3"/>
    </row>
    <row r="13" spans="1:41" ht="12" customHeight="1" x14ac:dyDescent="0.35">
      <c r="A13" s="75" t="s">
        <v>125</v>
      </c>
      <c r="B13" s="2"/>
      <c r="C13" s="2"/>
      <c r="D13" s="2"/>
      <c r="E13" s="2"/>
      <c r="F13" s="2"/>
      <c r="G13" s="2"/>
      <c r="H13" s="2"/>
      <c r="I13" s="2"/>
      <c r="J13" s="2"/>
      <c r="K13" s="2"/>
      <c r="L13" s="2"/>
      <c r="M13" s="2"/>
      <c r="N13" s="58"/>
      <c r="O13" s="2"/>
      <c r="P13" s="2"/>
      <c r="Q13" s="2"/>
      <c r="R13" s="2"/>
      <c r="S13" s="2"/>
      <c r="T13" s="2"/>
      <c r="U13" s="2"/>
      <c r="V13" s="2"/>
      <c r="W13" s="2"/>
      <c r="X13" s="2"/>
      <c r="Y13" s="58"/>
      <c r="Z13" s="1"/>
      <c r="AA13" s="1"/>
      <c r="AB13" s="1"/>
      <c r="AC13" s="1"/>
      <c r="AD13" s="1"/>
      <c r="AE13" s="1"/>
      <c r="AF13" s="1"/>
      <c r="AG13" s="1"/>
      <c r="AH13" s="1"/>
      <c r="AI13" s="1"/>
      <c r="AJ13" s="1"/>
    </row>
    <row r="14" spans="1:41" ht="12" customHeight="1" x14ac:dyDescent="0.35">
      <c r="A14" s="75" t="s">
        <v>30</v>
      </c>
      <c r="B14" s="2"/>
      <c r="C14" s="2"/>
      <c r="D14" s="2"/>
      <c r="E14" s="2"/>
      <c r="F14" s="2"/>
      <c r="G14" s="2"/>
      <c r="H14" s="2"/>
      <c r="I14" s="2"/>
      <c r="J14" s="2"/>
      <c r="K14" s="2"/>
      <c r="L14" s="2"/>
      <c r="M14" s="2"/>
      <c r="N14" s="57"/>
      <c r="O14" s="2"/>
      <c r="P14" s="2"/>
      <c r="Q14" s="2"/>
      <c r="R14" s="2"/>
      <c r="S14" s="2"/>
      <c r="T14" s="2"/>
      <c r="U14" s="2"/>
      <c r="V14" s="2"/>
      <c r="W14" s="2"/>
      <c r="X14" s="2"/>
      <c r="Y14" s="58"/>
      <c r="Z14" s="3"/>
      <c r="AA14" s="3"/>
      <c r="AB14" s="3"/>
      <c r="AC14" s="3"/>
      <c r="AD14" s="3"/>
      <c r="AE14" s="3"/>
      <c r="AF14" s="3"/>
      <c r="AG14" s="3"/>
      <c r="AH14" s="3"/>
      <c r="AI14" s="3"/>
      <c r="AJ14" s="3"/>
    </row>
    <row r="15" spans="1:41" ht="12" customHeight="1" x14ac:dyDescent="0.35">
      <c r="A15" s="75" t="s">
        <v>43</v>
      </c>
      <c r="B15" s="26"/>
      <c r="C15" s="26"/>
      <c r="D15" s="26"/>
      <c r="E15" s="26"/>
      <c r="F15" s="26"/>
      <c r="G15" s="26"/>
      <c r="H15" s="26"/>
      <c r="I15" s="26"/>
      <c r="J15" s="26"/>
      <c r="K15" s="2"/>
      <c r="L15" s="2"/>
      <c r="M15" s="2"/>
      <c r="N15" s="57"/>
      <c r="O15" s="2"/>
      <c r="P15" s="2"/>
      <c r="Q15" s="2"/>
      <c r="R15" s="2"/>
      <c r="S15" s="2"/>
      <c r="T15" s="2"/>
      <c r="U15" s="2"/>
      <c r="V15" s="2"/>
      <c r="W15" s="2"/>
      <c r="X15" s="2"/>
      <c r="Y15" s="58"/>
      <c r="Z15" s="3"/>
      <c r="AA15" s="3"/>
      <c r="AB15" s="3"/>
      <c r="AC15" s="3"/>
      <c r="AD15" s="3"/>
      <c r="AE15" s="3"/>
      <c r="AF15" s="3"/>
      <c r="AG15" s="3"/>
      <c r="AH15" s="3"/>
      <c r="AI15" s="3"/>
      <c r="AJ15" s="3"/>
    </row>
    <row r="16" spans="1:41" ht="12" customHeight="1" x14ac:dyDescent="0.35">
      <c r="A16" s="241" t="s">
        <v>49</v>
      </c>
      <c r="B16" s="241"/>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row>
    <row r="17" spans="1:41" ht="12" customHeight="1" x14ac:dyDescent="0.35">
      <c r="A17" s="92" t="s">
        <v>59</v>
      </c>
      <c r="B17" s="92"/>
      <c r="C17" s="92"/>
      <c r="D17" s="29"/>
      <c r="E17" s="29"/>
      <c r="F17" s="29"/>
      <c r="G17" s="29"/>
      <c r="H17" s="29"/>
      <c r="I17" s="29"/>
      <c r="J17" s="29"/>
      <c r="K17" s="23"/>
      <c r="L17" s="23"/>
      <c r="M17" s="23"/>
      <c r="N17" s="59"/>
      <c r="O17" s="23"/>
      <c r="P17" s="23"/>
      <c r="Q17" s="23"/>
      <c r="R17" s="23"/>
      <c r="S17" s="23"/>
      <c r="T17" s="23"/>
      <c r="U17" s="23"/>
      <c r="V17" s="23"/>
      <c r="W17" s="23"/>
      <c r="X17" s="23"/>
      <c r="Y17" s="60"/>
      <c r="Z17" s="24"/>
      <c r="AA17" s="24"/>
      <c r="AB17" s="24"/>
      <c r="AC17" s="24"/>
      <c r="AD17" s="24"/>
      <c r="AE17" s="24"/>
      <c r="AF17" s="24"/>
      <c r="AG17" s="24"/>
      <c r="AH17" s="24"/>
      <c r="AI17" s="24"/>
      <c r="AJ17" s="24"/>
      <c r="AK17" s="113"/>
      <c r="AL17" s="113"/>
      <c r="AM17" s="113"/>
      <c r="AN17" s="113"/>
      <c r="AO17" s="153"/>
    </row>
    <row r="18" spans="1:41" ht="12" customHeight="1" x14ac:dyDescent="0.35">
      <c r="A18" s="278" t="s">
        <v>268</v>
      </c>
      <c r="B18" s="92"/>
      <c r="C18" s="92"/>
      <c r="D18" s="29"/>
      <c r="E18" s="29"/>
      <c r="F18" s="29"/>
      <c r="G18" s="29"/>
      <c r="H18" s="29"/>
      <c r="I18" s="29"/>
      <c r="J18" s="29"/>
      <c r="K18" s="23"/>
      <c r="L18" s="23"/>
      <c r="M18" s="23"/>
      <c r="N18" s="60"/>
      <c r="O18" s="23"/>
      <c r="P18" s="23"/>
      <c r="Q18" s="23"/>
      <c r="R18" s="23"/>
      <c r="S18" s="23"/>
      <c r="T18" s="23"/>
      <c r="U18" s="23"/>
      <c r="V18" s="23"/>
      <c r="W18" s="23"/>
      <c r="X18" s="23"/>
      <c r="Y18" s="60"/>
      <c r="Z18" s="152"/>
      <c r="AA18" s="152"/>
      <c r="AB18" s="152"/>
      <c r="AC18" s="152"/>
      <c r="AD18" s="152"/>
      <c r="AE18" s="152"/>
      <c r="AF18" s="152"/>
      <c r="AG18" s="152"/>
      <c r="AH18" s="152"/>
      <c r="AI18" s="152"/>
      <c r="AJ18" s="152"/>
      <c r="AK18" s="113"/>
      <c r="AL18" s="113"/>
      <c r="AM18" s="113"/>
      <c r="AN18" s="113"/>
      <c r="AO18" s="153"/>
    </row>
    <row r="19" spans="1:41" ht="12" customHeight="1" x14ac:dyDescent="0.35">
      <c r="A19" s="92" t="s">
        <v>45</v>
      </c>
      <c r="B19" s="92"/>
      <c r="C19" s="92"/>
      <c r="D19" s="29"/>
      <c r="E19" s="29"/>
      <c r="F19" s="29"/>
      <c r="G19" s="29"/>
      <c r="H19" s="29"/>
      <c r="I19" s="29"/>
      <c r="J19" s="29"/>
      <c r="K19" s="23"/>
      <c r="L19" s="23"/>
      <c r="M19" s="23"/>
      <c r="N19" s="60"/>
      <c r="O19" s="23"/>
      <c r="P19" s="23"/>
      <c r="Q19" s="23"/>
      <c r="R19" s="23"/>
      <c r="S19" s="23"/>
      <c r="T19" s="23"/>
      <c r="U19" s="23"/>
      <c r="V19" s="23"/>
      <c r="W19" s="23"/>
      <c r="X19" s="23"/>
      <c r="Y19" s="60"/>
      <c r="Z19" s="152"/>
      <c r="AA19" s="152"/>
      <c r="AB19" s="152"/>
      <c r="AC19" s="152"/>
      <c r="AD19" s="152"/>
      <c r="AE19" s="152"/>
      <c r="AF19" s="152"/>
      <c r="AG19" s="152"/>
      <c r="AH19" s="152"/>
      <c r="AI19" s="152"/>
      <c r="AJ19" s="152"/>
      <c r="AK19" s="113"/>
      <c r="AL19" s="113"/>
      <c r="AM19" s="113"/>
      <c r="AN19" s="113"/>
      <c r="AO19" s="153"/>
    </row>
    <row r="20" spans="1:41" ht="12" customHeight="1" x14ac:dyDescent="0.35">
      <c r="A20" s="75" t="s">
        <v>269</v>
      </c>
      <c r="B20" s="92"/>
      <c r="C20" s="92"/>
      <c r="D20" s="29"/>
      <c r="E20" s="29"/>
      <c r="F20" s="29"/>
      <c r="G20" s="29"/>
      <c r="H20" s="29"/>
      <c r="I20" s="29"/>
      <c r="J20" s="29"/>
      <c r="K20" s="23"/>
      <c r="L20" s="23"/>
      <c r="M20" s="23"/>
      <c r="N20" s="59"/>
      <c r="O20" s="23"/>
      <c r="P20" s="23"/>
      <c r="Q20" s="23"/>
      <c r="R20" s="23"/>
      <c r="S20" s="23"/>
      <c r="T20" s="23"/>
      <c r="U20" s="23"/>
      <c r="V20" s="23"/>
      <c r="W20" s="23"/>
      <c r="X20" s="23"/>
      <c r="Y20" s="60"/>
      <c r="Z20" s="24"/>
      <c r="AA20" s="24"/>
      <c r="AB20" s="24"/>
      <c r="AC20" s="24"/>
      <c r="AD20" s="24"/>
      <c r="AE20" s="24"/>
      <c r="AF20" s="24"/>
      <c r="AG20" s="24"/>
      <c r="AH20" s="24"/>
      <c r="AI20" s="24"/>
      <c r="AJ20" s="24"/>
      <c r="AK20" s="113"/>
      <c r="AL20" s="113"/>
      <c r="AM20" s="113"/>
      <c r="AN20" s="113"/>
      <c r="AO20" s="153"/>
    </row>
    <row r="21" spans="1:41" ht="12" customHeight="1" x14ac:dyDescent="0.35">
      <c r="A21" s="56" t="s">
        <v>32</v>
      </c>
      <c r="B21" s="56"/>
      <c r="C21" s="56"/>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53"/>
    </row>
    <row r="22" spans="1:41" ht="30" customHeight="1" x14ac:dyDescent="0.35">
      <c r="A22" s="61" t="s">
        <v>270</v>
      </c>
      <c r="B22" s="61"/>
      <c r="C22" s="61"/>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35"/>
    </row>
    <row r="23" spans="1:41" ht="20.25" customHeight="1" x14ac:dyDescent="0.35">
      <c r="A23" s="190" t="s">
        <v>221</v>
      </c>
      <c r="B23" s="76"/>
      <c r="C23" s="76"/>
      <c r="D23" s="64"/>
      <c r="E23" s="64"/>
      <c r="F23" s="64"/>
      <c r="G23" s="64"/>
      <c r="H23" s="64"/>
      <c r="I23" s="64"/>
      <c r="J23" s="64"/>
      <c r="K23" s="64"/>
      <c r="L23" s="64"/>
      <c r="M23" s="64"/>
      <c r="N23" s="17"/>
      <c r="O23" s="17"/>
      <c r="P23" s="17"/>
      <c r="Q23" s="17"/>
      <c r="R23" s="17"/>
      <c r="S23" s="64"/>
      <c r="T23" s="64"/>
      <c r="U23" s="64"/>
      <c r="V23" s="64"/>
      <c r="W23" s="64"/>
      <c r="X23" s="64"/>
      <c r="Y23" s="17"/>
      <c r="Z23" s="17"/>
      <c r="AA23" s="17"/>
      <c r="AB23" s="17"/>
      <c r="AC23" s="17"/>
      <c r="AD23" s="17"/>
      <c r="AE23" s="17"/>
      <c r="AF23" s="17"/>
      <c r="AG23" s="17"/>
      <c r="AH23" s="17"/>
      <c r="AI23" s="17"/>
      <c r="AJ23" s="17"/>
      <c r="AK23" s="17"/>
      <c r="AL23" s="17"/>
      <c r="AM23" s="17"/>
      <c r="AN23" s="17"/>
      <c r="AO23" s="135"/>
    </row>
    <row r="24" spans="1:41" ht="15" customHeight="1" x14ac:dyDescent="0.35">
      <c r="A24" s="130"/>
      <c r="B24" s="279" t="s">
        <v>145</v>
      </c>
      <c r="C24" s="280"/>
      <c r="D24" s="280"/>
      <c r="E24" s="280"/>
      <c r="F24" s="280"/>
      <c r="G24" s="280"/>
      <c r="H24" s="280"/>
      <c r="I24" s="280"/>
      <c r="J24" s="280"/>
      <c r="K24" s="280"/>
      <c r="L24" s="280"/>
      <c r="M24" s="280"/>
      <c r="N24" s="281"/>
      <c r="O24" s="279" t="s">
        <v>55</v>
      </c>
      <c r="P24" s="280"/>
      <c r="Q24" s="280"/>
      <c r="R24" s="280"/>
      <c r="S24" s="280"/>
      <c r="T24" s="280"/>
      <c r="U24" s="280"/>
      <c r="V24" s="280"/>
      <c r="W24" s="280"/>
      <c r="X24" s="280"/>
      <c r="Y24" s="280"/>
      <c r="Z24" s="280"/>
      <c r="AA24" s="280"/>
      <c r="AB24" s="281"/>
      <c r="AC24" s="279" t="s">
        <v>57</v>
      </c>
      <c r="AD24" s="280"/>
      <c r="AE24" s="280"/>
      <c r="AF24" s="280"/>
      <c r="AG24" s="280"/>
      <c r="AH24" s="280"/>
      <c r="AI24" s="280"/>
      <c r="AJ24" s="280"/>
      <c r="AK24" s="280"/>
      <c r="AL24" s="280"/>
      <c r="AM24" s="280"/>
      <c r="AN24" s="280"/>
      <c r="AO24" s="281"/>
    </row>
    <row r="25" spans="1:41" ht="44.15" customHeight="1" x14ac:dyDescent="0.35">
      <c r="A25" s="194" t="s">
        <v>47</v>
      </c>
      <c r="B25" s="208" t="s">
        <v>203</v>
      </c>
      <c r="C25" s="208" t="s">
        <v>204</v>
      </c>
      <c r="D25" s="208" t="s">
        <v>193</v>
      </c>
      <c r="E25" s="208" t="s">
        <v>194</v>
      </c>
      <c r="F25" s="208" t="s">
        <v>195</v>
      </c>
      <c r="G25" s="208" t="s">
        <v>196</v>
      </c>
      <c r="H25" s="208" t="s">
        <v>197</v>
      </c>
      <c r="I25" s="208" t="s">
        <v>198</v>
      </c>
      <c r="J25" s="208" t="s">
        <v>199</v>
      </c>
      <c r="K25" s="208" t="s">
        <v>200</v>
      </c>
      <c r="L25" s="208" t="s">
        <v>201</v>
      </c>
      <c r="M25" s="208" t="s">
        <v>202</v>
      </c>
      <c r="N25" s="208" t="s">
        <v>168</v>
      </c>
      <c r="O25" s="208" t="s">
        <v>219</v>
      </c>
      <c r="P25" s="208" t="s">
        <v>216</v>
      </c>
      <c r="Q25" s="208" t="s">
        <v>215</v>
      </c>
      <c r="R25" s="208" t="s">
        <v>214</v>
      </c>
      <c r="S25" s="208" t="s">
        <v>213</v>
      </c>
      <c r="T25" s="208" t="s">
        <v>212</v>
      </c>
      <c r="U25" s="208" t="s">
        <v>217</v>
      </c>
      <c r="V25" s="208" t="s">
        <v>211</v>
      </c>
      <c r="W25" s="208" t="s">
        <v>210</v>
      </c>
      <c r="X25" s="208" t="s">
        <v>209</v>
      </c>
      <c r="Y25" s="208" t="s">
        <v>208</v>
      </c>
      <c r="Z25" s="208" t="s">
        <v>207</v>
      </c>
      <c r="AA25" s="208" t="s">
        <v>206</v>
      </c>
      <c r="AB25" s="208" t="s">
        <v>205</v>
      </c>
      <c r="AC25" s="208" t="s">
        <v>60</v>
      </c>
      <c r="AD25" s="208" t="s">
        <v>61</v>
      </c>
      <c r="AE25" s="208" t="s">
        <v>62</v>
      </c>
      <c r="AF25" s="208" t="s">
        <v>63</v>
      </c>
      <c r="AG25" s="208" t="s">
        <v>64</v>
      </c>
      <c r="AH25" s="208" t="s">
        <v>65</v>
      </c>
      <c r="AI25" s="208" t="s">
        <v>66</v>
      </c>
      <c r="AJ25" s="208" t="s">
        <v>67</v>
      </c>
      <c r="AK25" s="208" t="s">
        <v>68</v>
      </c>
      <c r="AL25" s="208" t="s">
        <v>69</v>
      </c>
      <c r="AM25" s="208" t="s">
        <v>70</v>
      </c>
      <c r="AN25" s="208" t="s">
        <v>71</v>
      </c>
      <c r="AO25" s="237" t="s">
        <v>72</v>
      </c>
    </row>
    <row r="26" spans="1:41" ht="15" customHeight="1" x14ac:dyDescent="0.35">
      <c r="A26" s="74" t="s">
        <v>23</v>
      </c>
      <c r="B26" s="120">
        <v>154872</v>
      </c>
      <c r="C26" s="120">
        <v>137268</v>
      </c>
      <c r="D26" s="109">
        <v>150294</v>
      </c>
      <c r="E26" s="109">
        <v>163465</v>
      </c>
      <c r="F26" s="109">
        <v>163791</v>
      </c>
      <c r="G26" s="109">
        <v>151652</v>
      </c>
      <c r="H26" s="109">
        <v>147067</v>
      </c>
      <c r="I26" s="109">
        <v>144704</v>
      </c>
      <c r="J26" s="109">
        <v>156129</v>
      </c>
      <c r="K26" s="109">
        <v>167315</v>
      </c>
      <c r="L26" s="109">
        <v>163912</v>
      </c>
      <c r="M26" s="109">
        <v>149751</v>
      </c>
      <c r="N26" s="109">
        <f>SUM(B26:M26)/12</f>
        <v>154185</v>
      </c>
      <c r="O26" s="109">
        <v>147728</v>
      </c>
      <c r="P26" s="109">
        <v>125369</v>
      </c>
      <c r="Q26" s="109">
        <v>145162</v>
      </c>
      <c r="R26" s="109">
        <v>159780</v>
      </c>
      <c r="S26" s="109">
        <v>155705</v>
      </c>
      <c r="T26" s="109">
        <v>152328</v>
      </c>
      <c r="U26" s="109">
        <v>166899</v>
      </c>
      <c r="V26" s="109">
        <v>171519</v>
      </c>
      <c r="W26" s="109">
        <v>164924</v>
      </c>
      <c r="X26" s="109">
        <v>153219</v>
      </c>
      <c r="Y26" s="109">
        <v>158067</v>
      </c>
      <c r="Z26" s="109">
        <v>147835</v>
      </c>
      <c r="AA26" s="109">
        <v>171006</v>
      </c>
      <c r="AB26" s="110">
        <f>SUM(O26:AA26)/13</f>
        <v>155349.30769230769</v>
      </c>
      <c r="AC26" s="111">
        <f>(O26-D26)/D26</f>
        <v>-1.7073203188417367E-2</v>
      </c>
      <c r="AD26" s="111">
        <f t="shared" ref="AD26:AL26" si="4">(P26-E26)/E26</f>
        <v>-0.2330529471140611</v>
      </c>
      <c r="AE26" s="111">
        <f t="shared" si="4"/>
        <v>-0.11373640798334463</v>
      </c>
      <c r="AF26" s="111">
        <f t="shared" si="4"/>
        <v>5.3596391738981355E-2</v>
      </c>
      <c r="AG26" s="111">
        <f t="shared" si="4"/>
        <v>5.8735134326531442E-2</v>
      </c>
      <c r="AH26" s="111">
        <f t="shared" si="4"/>
        <v>5.2686864219371958E-2</v>
      </c>
      <c r="AI26" s="111">
        <f t="shared" si="4"/>
        <v>6.8981419211037023E-2</v>
      </c>
      <c r="AJ26" s="111">
        <f t="shared" si="4"/>
        <v>2.5126258853061592E-2</v>
      </c>
      <c r="AK26" s="122">
        <f t="shared" si="4"/>
        <v>6.1740446093025529E-3</v>
      </c>
      <c r="AL26" s="111">
        <f t="shared" si="4"/>
        <v>2.3158443015405573E-2</v>
      </c>
      <c r="AM26" s="112">
        <f>(Y26-B26)/B26</f>
        <v>2.0629939562993957E-2</v>
      </c>
      <c r="AN26" s="112">
        <f>(Z26-C26)/C26</f>
        <v>7.6980796689687325E-2</v>
      </c>
      <c r="AO26" s="112">
        <f>(AA26-D26)/D26</f>
        <v>0.13780989261048346</v>
      </c>
    </row>
    <row r="27" spans="1:41" ht="15" customHeight="1" x14ac:dyDescent="0.35">
      <c r="A27" s="74" t="s">
        <v>24</v>
      </c>
      <c r="B27" s="121">
        <v>6.4569450901389534E-5</v>
      </c>
      <c r="C27" s="121">
        <v>1.1656030538800012E-4</v>
      </c>
      <c r="D27" s="123">
        <v>1.5968701345363089E-4</v>
      </c>
      <c r="E27" s="123">
        <v>1.2235035022787753E-4</v>
      </c>
      <c r="F27" s="123">
        <v>1.8316024690001283E-4</v>
      </c>
      <c r="G27" s="123">
        <v>2.1100941629520218E-4</v>
      </c>
      <c r="H27" s="123">
        <v>1.7679017046652205E-4</v>
      </c>
      <c r="I27" s="123">
        <v>1.4512383900928792E-4</v>
      </c>
      <c r="J27" s="123">
        <v>1.7293392002766942E-4</v>
      </c>
      <c r="K27" s="123">
        <v>1.5539551146041898E-4</v>
      </c>
      <c r="L27" s="123">
        <v>8.5411684318414759E-5</v>
      </c>
      <c r="M27" s="123">
        <v>2.5375456591274849E-4</v>
      </c>
      <c r="N27" s="123">
        <f>((B26*B27)+(C26*C27)+(D26*D27)+(E26*E27)+(F26*F27)+(G26*G27)+(H26*H27)+(I26*I27)+(J26*J27)+(K26*K27)+(L26*L27)+(M26*M27))/SUM(B26:M26)</f>
        <v>1.5349526002313239E-4</v>
      </c>
      <c r="O27" s="117">
        <v>0.13390826383623958</v>
      </c>
      <c r="P27" s="117">
        <v>0.40925587665212293</v>
      </c>
      <c r="Q27" s="117">
        <v>0.31977376999490226</v>
      </c>
      <c r="R27" s="117">
        <v>0.24623231943922894</v>
      </c>
      <c r="S27" s="117">
        <v>0.19202337754086252</v>
      </c>
      <c r="T27" s="117">
        <v>0.17950081403287643</v>
      </c>
      <c r="U27" s="117">
        <v>0.1998154572525899</v>
      </c>
      <c r="V27" s="117">
        <v>0.20693917291961825</v>
      </c>
      <c r="W27" s="117">
        <v>0.2882357934563799</v>
      </c>
      <c r="X27" s="117">
        <v>0.28846291908966903</v>
      </c>
      <c r="Y27" s="117">
        <v>0.27783787887414829</v>
      </c>
      <c r="Z27" s="117">
        <v>0.26301620049379376</v>
      </c>
      <c r="AA27" s="117">
        <v>0.25293264563816475</v>
      </c>
      <c r="AB27" s="117">
        <f>((O26*O27)+(P26*P27)+(Q26*Q27)+(R26*R27)+(S26*S27)+(T26*T27)+(U26*U27)+(V26*V27)+(W26*W27)+(X26*X27)+(Y26*Y27)+(Z26*Z27)+(AA26*AA27))/SUM(O26:AA26)</f>
        <v>0.24794000220842261</v>
      </c>
      <c r="AC27" s="115" t="s">
        <v>46</v>
      </c>
      <c r="AD27" s="115" t="s">
        <v>46</v>
      </c>
      <c r="AE27" s="115" t="s">
        <v>46</v>
      </c>
      <c r="AF27" s="115" t="s">
        <v>46</v>
      </c>
      <c r="AG27" s="115" t="s">
        <v>46</v>
      </c>
      <c r="AH27" s="115" t="s">
        <v>46</v>
      </c>
      <c r="AI27" s="115" t="s">
        <v>46</v>
      </c>
      <c r="AJ27" s="115" t="s">
        <v>46</v>
      </c>
      <c r="AK27" s="115" t="s">
        <v>46</v>
      </c>
      <c r="AL27" s="115" t="s">
        <v>46</v>
      </c>
      <c r="AM27" s="209" t="s">
        <v>46</v>
      </c>
      <c r="AN27" s="209" t="s">
        <v>46</v>
      </c>
      <c r="AO27" s="209" t="s">
        <v>46</v>
      </c>
    </row>
    <row r="28" spans="1:41" ht="15" customHeight="1" x14ac:dyDescent="0.35">
      <c r="A28" s="74" t="s">
        <v>25</v>
      </c>
      <c r="B28" s="120">
        <v>51428</v>
      </c>
      <c r="C28" s="120">
        <v>47011</v>
      </c>
      <c r="D28" s="109">
        <v>50353</v>
      </c>
      <c r="E28" s="109">
        <v>54082</v>
      </c>
      <c r="F28" s="109">
        <v>53416</v>
      </c>
      <c r="G28" s="109">
        <v>49759</v>
      </c>
      <c r="H28" s="109">
        <v>51546</v>
      </c>
      <c r="I28" s="109">
        <v>49546</v>
      </c>
      <c r="J28" s="109">
        <v>51599</v>
      </c>
      <c r="K28" s="109">
        <v>56325</v>
      </c>
      <c r="L28" s="109">
        <v>52494</v>
      </c>
      <c r="M28" s="109">
        <v>46694</v>
      </c>
      <c r="N28" s="109">
        <f>SUM(B28:M28)/12</f>
        <v>51187.75</v>
      </c>
      <c r="O28" s="109">
        <v>47951</v>
      </c>
      <c r="P28" s="109">
        <v>45177</v>
      </c>
      <c r="Q28" s="109">
        <v>46784</v>
      </c>
      <c r="R28" s="109">
        <v>50998</v>
      </c>
      <c r="S28" s="109">
        <v>48790</v>
      </c>
      <c r="T28" s="109">
        <v>43418</v>
      </c>
      <c r="U28" s="109">
        <v>50975</v>
      </c>
      <c r="V28" s="109">
        <v>53248</v>
      </c>
      <c r="W28" s="109">
        <v>48805</v>
      </c>
      <c r="X28" s="109">
        <v>47505</v>
      </c>
      <c r="Y28" s="109">
        <v>49377</v>
      </c>
      <c r="Z28" s="109">
        <v>46539</v>
      </c>
      <c r="AA28" s="109">
        <v>54234</v>
      </c>
      <c r="AB28" s="110">
        <f>SUM(O28:AA28)/13</f>
        <v>48753.923076923078</v>
      </c>
      <c r="AC28" s="111">
        <f t="shared" ref="AC28:AL28" si="5">(O28-D28)/D28</f>
        <v>-4.770321529998213E-2</v>
      </c>
      <c r="AD28" s="111">
        <f t="shared" si="5"/>
        <v>-0.16465737213860435</v>
      </c>
      <c r="AE28" s="111">
        <f t="shared" si="5"/>
        <v>-0.12415755578852779</v>
      </c>
      <c r="AF28" s="111">
        <f t="shared" si="5"/>
        <v>2.4900018087180207E-2</v>
      </c>
      <c r="AG28" s="111">
        <f t="shared" si="5"/>
        <v>-5.3466806347728241E-2</v>
      </c>
      <c r="AH28" s="111">
        <f t="shared" si="5"/>
        <v>-0.12368304202155572</v>
      </c>
      <c r="AI28" s="111">
        <f t="shared" si="5"/>
        <v>-1.209325762127173E-2</v>
      </c>
      <c r="AJ28" s="111">
        <f t="shared" si="5"/>
        <v>-5.4629383044829116E-2</v>
      </c>
      <c r="AK28" s="111">
        <f t="shared" si="5"/>
        <v>-7.027469806073075E-2</v>
      </c>
      <c r="AL28" s="111">
        <f t="shared" si="5"/>
        <v>1.7368398509444469E-2</v>
      </c>
      <c r="AM28" s="112">
        <f>(Y28-B28)/B28</f>
        <v>-3.988099867776309E-2</v>
      </c>
      <c r="AN28" s="112">
        <f>(Z28-C28)/C28</f>
        <v>-1.0040203356661207E-2</v>
      </c>
      <c r="AO28" s="112">
        <f>(AA28-D28)/D28</f>
        <v>7.7075844537564789E-2</v>
      </c>
    </row>
    <row r="29" spans="1:41" ht="15" customHeight="1" x14ac:dyDescent="0.35">
      <c r="A29" s="74" t="s">
        <v>26</v>
      </c>
      <c r="B29" s="121">
        <v>1.5166835187057635E-3</v>
      </c>
      <c r="C29" s="121">
        <v>1.3188402714258366E-3</v>
      </c>
      <c r="D29" s="123">
        <v>1.2908863424224972E-3</v>
      </c>
      <c r="E29" s="123">
        <v>1.1464073074220627E-3</v>
      </c>
      <c r="F29" s="123">
        <v>1.1607009135839448E-3</v>
      </c>
      <c r="G29" s="123">
        <v>1.8087180208605478E-3</v>
      </c>
      <c r="H29" s="123">
        <v>1.0670081092616305E-3</v>
      </c>
      <c r="I29" s="123">
        <v>1.1706293141726879E-3</v>
      </c>
      <c r="J29" s="123">
        <v>1.1434330122676796E-3</v>
      </c>
      <c r="K29" s="123">
        <v>8.8770528184642697E-4</v>
      </c>
      <c r="L29" s="123">
        <v>1.2191869546995847E-3</v>
      </c>
      <c r="M29" s="123">
        <v>1.1136334432689425E-3</v>
      </c>
      <c r="N29" s="123">
        <f>((B28*B29)+(C28*C29)+(D28*D29)+(E28*E29)+(F28*F29)+(G28*G29)+(H28*H29)+(I28*I29)+(J28*J29)+(K28*K29)+(L28*L29)+(M28*M29))/SUM(B28:M28)</f>
        <v>1.2323912133925272E-3</v>
      </c>
      <c r="O29" s="117">
        <v>0.24055806969614815</v>
      </c>
      <c r="P29" s="117">
        <v>0.60054895190030322</v>
      </c>
      <c r="Q29" s="117">
        <v>0.55935790013679887</v>
      </c>
      <c r="R29" s="117">
        <v>0.50131377701086322</v>
      </c>
      <c r="S29" s="117">
        <v>0.44238573478171755</v>
      </c>
      <c r="T29" s="117">
        <v>0.4346354046708738</v>
      </c>
      <c r="U29" s="117">
        <v>0.42628739578224623</v>
      </c>
      <c r="V29" s="117">
        <v>0.45892803485576922</v>
      </c>
      <c r="W29" s="117">
        <v>0.54562032578629238</v>
      </c>
      <c r="X29" s="117">
        <v>0.55638353857488687</v>
      </c>
      <c r="Y29" s="117">
        <v>0.53310245660935252</v>
      </c>
      <c r="Z29" s="117">
        <v>0.5307161735318765</v>
      </c>
      <c r="AA29" s="117">
        <v>0.52524246782461181</v>
      </c>
      <c r="AB29" s="117">
        <f>((O28*O29)+(P28*P29)+(Q28*Q29)+(R28*R29)+(S28*S29)+(T28*T29)+(U28*U29)+(V28*V29)+(W28*W29)+(X28*X29)+(Y28*Y29)+(Z28*Z29)+(AA28*AA29))/SUM(O28:AA28)</f>
        <v>0.48846720027264079</v>
      </c>
      <c r="AC29" s="115" t="s">
        <v>46</v>
      </c>
      <c r="AD29" s="115" t="s">
        <v>46</v>
      </c>
      <c r="AE29" s="115" t="s">
        <v>46</v>
      </c>
      <c r="AF29" s="115" t="s">
        <v>46</v>
      </c>
      <c r="AG29" s="115" t="s">
        <v>46</v>
      </c>
      <c r="AH29" s="115" t="s">
        <v>46</v>
      </c>
      <c r="AI29" s="115" t="s">
        <v>46</v>
      </c>
      <c r="AJ29" s="115" t="s">
        <v>46</v>
      </c>
      <c r="AK29" s="115" t="s">
        <v>46</v>
      </c>
      <c r="AL29" s="115" t="s">
        <v>46</v>
      </c>
      <c r="AM29" s="209" t="s">
        <v>46</v>
      </c>
      <c r="AN29" s="209" t="s">
        <v>46</v>
      </c>
      <c r="AO29" s="209" t="s">
        <v>46</v>
      </c>
    </row>
    <row r="30" spans="1:41" ht="15" customHeight="1" x14ac:dyDescent="0.35">
      <c r="A30" s="74" t="s">
        <v>27</v>
      </c>
      <c r="B30" s="114" t="s">
        <v>58</v>
      </c>
      <c r="C30" s="206">
        <v>0</v>
      </c>
      <c r="D30" s="114" t="s">
        <v>58</v>
      </c>
      <c r="E30" s="109">
        <v>6</v>
      </c>
      <c r="F30" s="109">
        <v>6</v>
      </c>
      <c r="G30" s="114" t="s">
        <v>58</v>
      </c>
      <c r="H30" s="109">
        <v>9</v>
      </c>
      <c r="I30" s="114" t="s">
        <v>58</v>
      </c>
      <c r="J30" s="114" t="s">
        <v>58</v>
      </c>
      <c r="K30" s="109">
        <v>0</v>
      </c>
      <c r="L30" s="114" t="s">
        <v>58</v>
      </c>
      <c r="M30" s="114" t="s">
        <v>58</v>
      </c>
      <c r="N30" s="114" t="s">
        <v>58</v>
      </c>
      <c r="O30" s="109">
        <v>0</v>
      </c>
      <c r="P30" s="109">
        <v>0</v>
      </c>
      <c r="Q30" s="109">
        <v>0</v>
      </c>
      <c r="R30" s="114" t="s">
        <v>58</v>
      </c>
      <c r="S30" s="109">
        <v>0</v>
      </c>
      <c r="T30" s="109">
        <v>0</v>
      </c>
      <c r="U30" s="109">
        <v>0</v>
      </c>
      <c r="V30" s="109">
        <v>0</v>
      </c>
      <c r="W30" s="109">
        <v>0</v>
      </c>
      <c r="X30" s="109">
        <v>0</v>
      </c>
      <c r="Y30" s="109">
        <v>0</v>
      </c>
      <c r="Z30" s="109">
        <v>0</v>
      </c>
      <c r="AA30" s="109">
        <v>0</v>
      </c>
      <c r="AB30" s="109">
        <v>0</v>
      </c>
      <c r="AC30" s="114" t="s">
        <v>58</v>
      </c>
      <c r="AD30" s="210">
        <f>(P30-E30)/E30</f>
        <v>-1</v>
      </c>
      <c r="AE30" s="210">
        <f>(Q30-F30)/F30</f>
        <v>-1</v>
      </c>
      <c r="AF30" s="114" t="s">
        <v>58</v>
      </c>
      <c r="AG30" s="210">
        <f>(S30-H30)/H30</f>
        <v>-1</v>
      </c>
      <c r="AH30" s="114" t="s">
        <v>58</v>
      </c>
      <c r="AI30" s="114" t="s">
        <v>58</v>
      </c>
      <c r="AJ30" s="114" t="s">
        <v>58</v>
      </c>
      <c r="AK30" s="114" t="s">
        <v>58</v>
      </c>
      <c r="AL30" s="114" t="s">
        <v>58</v>
      </c>
      <c r="AM30" s="114" t="s">
        <v>58</v>
      </c>
      <c r="AN30" s="114" t="s">
        <v>58</v>
      </c>
      <c r="AO30" s="161" t="s">
        <v>58</v>
      </c>
    </row>
    <row r="31" spans="1:41" ht="15" customHeight="1" x14ac:dyDescent="0.35">
      <c r="A31" s="181" t="s">
        <v>28</v>
      </c>
      <c r="B31" s="231">
        <v>156010</v>
      </c>
      <c r="C31" s="231">
        <v>132345</v>
      </c>
      <c r="D31" s="183">
        <v>152584</v>
      </c>
      <c r="E31" s="183">
        <v>172876</v>
      </c>
      <c r="F31" s="183">
        <v>174980</v>
      </c>
      <c r="G31" s="183">
        <v>152572</v>
      </c>
      <c r="H31" s="183">
        <v>146597</v>
      </c>
      <c r="I31" s="183">
        <v>142832</v>
      </c>
      <c r="J31" s="183">
        <v>160445</v>
      </c>
      <c r="K31" s="183">
        <v>177687</v>
      </c>
      <c r="L31" s="183">
        <v>175595</v>
      </c>
      <c r="M31" s="183">
        <v>146780</v>
      </c>
      <c r="N31" s="183">
        <f>SUM(B31:M31)/12</f>
        <v>157608.58333333334</v>
      </c>
      <c r="O31" s="183">
        <v>143293</v>
      </c>
      <c r="P31" s="183">
        <v>101855</v>
      </c>
      <c r="Q31" s="183">
        <v>140528</v>
      </c>
      <c r="R31" s="183">
        <v>156027</v>
      </c>
      <c r="S31" s="183">
        <v>157891</v>
      </c>
      <c r="T31" s="183">
        <v>147435</v>
      </c>
      <c r="U31" s="183">
        <v>164727</v>
      </c>
      <c r="V31" s="183">
        <v>185852</v>
      </c>
      <c r="W31" s="183">
        <v>161315</v>
      </c>
      <c r="X31" s="183">
        <v>141744</v>
      </c>
      <c r="Y31" s="183">
        <v>150765</v>
      </c>
      <c r="Z31" s="183">
        <v>141308</v>
      </c>
      <c r="AA31" s="183">
        <v>172900</v>
      </c>
      <c r="AB31" s="184">
        <f>SUM(O31:AA31)/13</f>
        <v>151203.07692307694</v>
      </c>
      <c r="AC31" s="185">
        <f>(O31-D31)/D31</f>
        <v>-6.0891050175640955E-2</v>
      </c>
      <c r="AD31" s="185">
        <f t="shared" ref="AD31:AL31" si="6">(P31-E31)/E31</f>
        <v>-0.41082047247738263</v>
      </c>
      <c r="AE31" s="185">
        <f t="shared" si="6"/>
        <v>-0.19689107326551605</v>
      </c>
      <c r="AF31" s="185">
        <f t="shared" si="6"/>
        <v>2.2645046273234933E-2</v>
      </c>
      <c r="AG31" s="185">
        <f t="shared" si="6"/>
        <v>7.7041139996043576E-2</v>
      </c>
      <c r="AH31" s="185">
        <f t="shared" si="6"/>
        <v>3.2226671894253392E-2</v>
      </c>
      <c r="AI31" s="185">
        <f t="shared" si="6"/>
        <v>2.6688273240051109E-2</v>
      </c>
      <c r="AJ31" s="185">
        <f t="shared" si="6"/>
        <v>4.5951589030148517E-2</v>
      </c>
      <c r="AK31" s="185">
        <f t="shared" si="6"/>
        <v>-8.1323500099661147E-2</v>
      </c>
      <c r="AL31" s="185">
        <f t="shared" si="6"/>
        <v>-3.4309851478403056E-2</v>
      </c>
      <c r="AM31" s="186">
        <f>(Y31-B31)/B31</f>
        <v>-3.3619639766681621E-2</v>
      </c>
      <c r="AN31" s="186">
        <f>(Z31-C31)/C31</f>
        <v>6.7724507914919338E-2</v>
      </c>
      <c r="AO31" s="186">
        <f>(AA31-D31)/D31</f>
        <v>0.13314633251192787</v>
      </c>
    </row>
    <row r="32" spans="1:41" ht="17.25" customHeight="1" x14ac:dyDescent="0.35">
      <c r="A32" s="56" t="s">
        <v>29</v>
      </c>
      <c r="B32" s="2"/>
      <c r="C32" s="2"/>
      <c r="D32" s="2"/>
      <c r="E32" s="2"/>
      <c r="F32" s="2"/>
      <c r="G32" s="2"/>
      <c r="H32" s="2"/>
      <c r="I32" s="2"/>
      <c r="J32" s="2"/>
      <c r="K32" s="2"/>
      <c r="L32" s="2"/>
      <c r="M32" s="2"/>
      <c r="N32" s="57"/>
      <c r="O32" s="2"/>
      <c r="P32" s="2"/>
      <c r="Q32" s="2"/>
      <c r="R32" s="2"/>
      <c r="S32" s="2"/>
      <c r="T32" s="2"/>
      <c r="U32" s="2"/>
      <c r="V32" s="2"/>
      <c r="W32" s="2"/>
      <c r="X32" s="2"/>
      <c r="Y32" s="58"/>
      <c r="Z32" s="3"/>
      <c r="AA32" s="3"/>
      <c r="AB32" s="3"/>
      <c r="AC32" s="3"/>
      <c r="AD32" s="3"/>
      <c r="AE32" s="3"/>
      <c r="AF32" s="3"/>
      <c r="AG32" s="3"/>
      <c r="AH32" s="3"/>
      <c r="AI32" s="3"/>
      <c r="AJ32" s="3"/>
    </row>
    <row r="33" spans="1:41" ht="12" customHeight="1" x14ac:dyDescent="0.35">
      <c r="A33" s="75" t="s">
        <v>125</v>
      </c>
      <c r="B33" s="2"/>
      <c r="C33" s="2"/>
      <c r="D33" s="2"/>
      <c r="E33" s="2"/>
      <c r="F33" s="2"/>
      <c r="G33" s="2"/>
      <c r="H33" s="2"/>
      <c r="I33" s="2"/>
      <c r="J33" s="2"/>
      <c r="K33" s="2"/>
      <c r="L33" s="2"/>
      <c r="M33" s="2"/>
      <c r="N33" s="57"/>
      <c r="O33" s="2"/>
      <c r="P33" s="2"/>
      <c r="Q33" s="2"/>
      <c r="R33" s="2"/>
      <c r="S33" s="2"/>
      <c r="T33" s="2"/>
      <c r="U33" s="2"/>
      <c r="V33" s="2"/>
      <c r="W33" s="2"/>
      <c r="X33" s="2"/>
      <c r="Y33" s="58"/>
      <c r="Z33" s="3"/>
      <c r="AA33" s="3"/>
      <c r="AB33" s="3"/>
      <c r="AC33" s="3"/>
      <c r="AD33" s="3"/>
      <c r="AE33" s="3"/>
      <c r="AF33" s="3"/>
      <c r="AG33" s="3"/>
      <c r="AH33" s="3"/>
      <c r="AI33" s="3"/>
      <c r="AJ33" s="3"/>
    </row>
    <row r="34" spans="1:41" ht="12" customHeight="1" x14ac:dyDescent="0.35">
      <c r="A34" s="75" t="s">
        <v>30</v>
      </c>
      <c r="B34" s="2"/>
      <c r="C34" s="2"/>
      <c r="D34" s="2"/>
      <c r="E34" s="2"/>
      <c r="F34" s="2"/>
      <c r="G34" s="2"/>
      <c r="H34" s="2"/>
      <c r="I34" s="2"/>
      <c r="J34" s="2"/>
      <c r="K34" s="2"/>
      <c r="L34" s="2"/>
      <c r="M34" s="2"/>
      <c r="N34" s="57"/>
      <c r="O34" s="2"/>
      <c r="P34" s="2"/>
      <c r="Q34" s="2"/>
      <c r="R34" s="2"/>
      <c r="S34" s="2"/>
      <c r="T34" s="2"/>
      <c r="U34" s="2"/>
      <c r="V34" s="2"/>
      <c r="W34" s="2"/>
      <c r="X34" s="2"/>
      <c r="Y34" s="58"/>
      <c r="Z34" s="3"/>
      <c r="AA34" s="3"/>
      <c r="AB34" s="3"/>
      <c r="AC34" s="3"/>
      <c r="AD34" s="3"/>
      <c r="AE34" s="3"/>
      <c r="AF34" s="3"/>
      <c r="AG34" s="3"/>
      <c r="AH34" s="3"/>
      <c r="AI34" s="3"/>
      <c r="AJ34" s="3"/>
    </row>
    <row r="35" spans="1:41" ht="12" customHeight="1" x14ac:dyDescent="0.35">
      <c r="A35" s="75" t="s">
        <v>43</v>
      </c>
      <c r="B35" s="26"/>
      <c r="C35" s="26"/>
      <c r="D35" s="26"/>
      <c r="E35" s="26"/>
      <c r="F35" s="26"/>
      <c r="G35" s="26"/>
      <c r="H35" s="26"/>
      <c r="I35" s="26"/>
      <c r="J35" s="26"/>
      <c r="K35" s="2"/>
      <c r="L35" s="2"/>
      <c r="M35" s="2"/>
      <c r="N35" s="57"/>
      <c r="O35" s="2"/>
      <c r="P35" s="2"/>
      <c r="Q35" s="2"/>
      <c r="R35" s="2"/>
      <c r="S35" s="2"/>
      <c r="T35" s="2"/>
      <c r="U35" s="2"/>
      <c r="V35" s="2"/>
      <c r="W35" s="2"/>
      <c r="X35" s="2"/>
      <c r="Y35" s="58"/>
      <c r="Z35" s="3"/>
      <c r="AA35" s="3"/>
      <c r="AB35" s="3"/>
      <c r="AC35" s="3"/>
      <c r="AD35" s="3"/>
      <c r="AE35" s="3"/>
      <c r="AF35" s="3"/>
      <c r="AG35" s="3"/>
      <c r="AH35" s="3"/>
      <c r="AI35" s="3"/>
      <c r="AJ35" s="3"/>
    </row>
    <row r="36" spans="1:41" ht="12" customHeight="1" x14ac:dyDescent="0.35">
      <c r="A36" s="241" t="s">
        <v>49</v>
      </c>
      <c r="B36" s="241"/>
      <c r="C36" s="241"/>
      <c r="D36" s="241"/>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row>
    <row r="37" spans="1:41" ht="12" customHeight="1" x14ac:dyDescent="0.35">
      <c r="A37" s="92" t="s">
        <v>59</v>
      </c>
      <c r="B37" s="92"/>
      <c r="C37" s="92"/>
      <c r="D37" s="29"/>
      <c r="E37" s="29"/>
      <c r="F37" s="29"/>
      <c r="G37" s="29"/>
      <c r="H37" s="29"/>
      <c r="I37" s="29"/>
      <c r="J37" s="29"/>
      <c r="K37" s="23"/>
      <c r="L37" s="23"/>
      <c r="M37" s="23"/>
      <c r="N37" s="59"/>
      <c r="O37" s="23"/>
      <c r="P37" s="23"/>
      <c r="Q37" s="23"/>
      <c r="R37" s="23"/>
      <c r="S37" s="23"/>
      <c r="T37" s="23"/>
      <c r="U37" s="23"/>
      <c r="V37" s="23"/>
      <c r="W37" s="23"/>
      <c r="X37" s="23"/>
      <c r="Y37" s="60"/>
      <c r="Z37" s="24"/>
      <c r="AA37" s="24"/>
      <c r="AB37" s="24"/>
      <c r="AC37" s="24"/>
      <c r="AD37" s="24"/>
      <c r="AE37" s="24"/>
      <c r="AF37" s="24"/>
      <c r="AG37" s="24"/>
      <c r="AH37" s="24"/>
      <c r="AI37" s="24"/>
      <c r="AJ37" s="24"/>
      <c r="AK37" s="113"/>
      <c r="AL37" s="113"/>
      <c r="AM37" s="113"/>
      <c r="AN37" s="113"/>
      <c r="AO37" s="153"/>
    </row>
    <row r="38" spans="1:41" ht="12" customHeight="1" x14ac:dyDescent="0.35">
      <c r="A38" s="278" t="s">
        <v>268</v>
      </c>
      <c r="B38" s="92"/>
      <c r="C38" s="92"/>
      <c r="D38" s="29"/>
      <c r="E38" s="29"/>
      <c r="F38" s="29"/>
      <c r="G38" s="29"/>
      <c r="H38" s="29"/>
      <c r="I38" s="29"/>
      <c r="J38" s="29"/>
      <c r="K38" s="23"/>
      <c r="L38" s="23"/>
      <c r="M38" s="23"/>
      <c r="N38" s="60"/>
      <c r="O38" s="23"/>
      <c r="P38" s="23"/>
      <c r="Q38" s="23"/>
      <c r="R38" s="23"/>
      <c r="S38" s="23"/>
      <c r="T38" s="23"/>
      <c r="U38" s="23"/>
      <c r="V38" s="23"/>
      <c r="W38" s="23"/>
      <c r="X38" s="23"/>
      <c r="Y38" s="60"/>
      <c r="Z38" s="152"/>
      <c r="AA38" s="152"/>
      <c r="AB38" s="152"/>
      <c r="AC38" s="152"/>
      <c r="AD38" s="152"/>
      <c r="AE38" s="152"/>
      <c r="AF38" s="152"/>
      <c r="AG38" s="152"/>
      <c r="AH38" s="152"/>
      <c r="AI38" s="152"/>
      <c r="AJ38" s="152"/>
      <c r="AK38" s="113"/>
      <c r="AL38" s="113"/>
      <c r="AM38" s="113"/>
      <c r="AN38" s="113"/>
      <c r="AO38" s="153"/>
    </row>
    <row r="39" spans="1:41" ht="12" customHeight="1" x14ac:dyDescent="0.35">
      <c r="A39" s="92" t="s">
        <v>45</v>
      </c>
      <c r="B39" s="92"/>
      <c r="C39" s="92"/>
      <c r="D39" s="29"/>
      <c r="E39" s="29"/>
      <c r="F39" s="29"/>
      <c r="G39" s="29"/>
      <c r="H39" s="29"/>
      <c r="I39" s="29"/>
      <c r="J39" s="29"/>
      <c r="K39" s="23"/>
      <c r="L39" s="23"/>
      <c r="M39" s="23"/>
      <c r="N39" s="60"/>
      <c r="O39" s="23"/>
      <c r="P39" s="23"/>
      <c r="Q39" s="23"/>
      <c r="R39" s="23"/>
      <c r="S39" s="23"/>
      <c r="T39" s="23"/>
      <c r="U39" s="23"/>
      <c r="V39" s="23"/>
      <c r="W39" s="23"/>
      <c r="X39" s="23"/>
      <c r="Y39" s="60"/>
      <c r="Z39" s="152"/>
      <c r="AA39" s="152"/>
      <c r="AB39" s="152"/>
      <c r="AC39" s="152"/>
      <c r="AD39" s="152"/>
      <c r="AE39" s="152"/>
      <c r="AF39" s="152"/>
      <c r="AG39" s="152"/>
      <c r="AH39" s="152"/>
      <c r="AI39" s="152"/>
      <c r="AJ39" s="152"/>
      <c r="AK39" s="113"/>
      <c r="AL39" s="113"/>
      <c r="AM39" s="113"/>
      <c r="AN39" s="113"/>
      <c r="AO39" s="153"/>
    </row>
    <row r="40" spans="1:41" ht="12" customHeight="1" x14ac:dyDescent="0.35">
      <c r="A40" s="75" t="s">
        <v>269</v>
      </c>
      <c r="B40" s="92"/>
      <c r="C40" s="92"/>
      <c r="D40" s="29"/>
      <c r="E40" s="29"/>
      <c r="F40" s="29"/>
      <c r="G40" s="29"/>
      <c r="H40" s="29"/>
      <c r="I40" s="29"/>
      <c r="J40" s="29"/>
      <c r="K40" s="23"/>
      <c r="L40" s="23"/>
      <c r="M40" s="23"/>
      <c r="N40" s="59"/>
      <c r="O40" s="23"/>
      <c r="P40" s="23"/>
      <c r="Q40" s="23"/>
      <c r="R40" s="23"/>
      <c r="S40" s="23"/>
      <c r="T40" s="23"/>
      <c r="U40" s="23"/>
      <c r="V40" s="23"/>
      <c r="W40" s="23"/>
      <c r="X40" s="23"/>
      <c r="Y40" s="60"/>
      <c r="Z40" s="24"/>
      <c r="AA40" s="24"/>
      <c r="AB40" s="24"/>
      <c r="AC40" s="24"/>
      <c r="AD40" s="24"/>
      <c r="AE40" s="24"/>
      <c r="AF40" s="24"/>
      <c r="AG40" s="24"/>
      <c r="AH40" s="24"/>
      <c r="AI40" s="24"/>
      <c r="AJ40" s="24"/>
      <c r="AK40" s="113"/>
      <c r="AL40" s="113"/>
      <c r="AM40" s="113"/>
      <c r="AN40" s="113"/>
      <c r="AO40" s="153"/>
    </row>
    <row r="41" spans="1:41" ht="12" customHeight="1" x14ac:dyDescent="0.35">
      <c r="A41" s="56" t="s">
        <v>32</v>
      </c>
      <c r="B41" s="56"/>
      <c r="C41" s="56"/>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53"/>
    </row>
    <row r="42" spans="1:41" ht="30" customHeight="1" x14ac:dyDescent="0.35">
      <c r="A42" s="61" t="s">
        <v>270</v>
      </c>
      <c r="B42" s="61"/>
      <c r="C42" s="61"/>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35"/>
    </row>
    <row r="43" spans="1:41" ht="20.25" customHeight="1" x14ac:dyDescent="0.35">
      <c r="A43" s="190" t="s">
        <v>222</v>
      </c>
      <c r="B43" s="79"/>
      <c r="C43" s="79"/>
      <c r="D43" s="64"/>
      <c r="E43" s="64"/>
      <c r="F43" s="64"/>
      <c r="G43" s="64"/>
      <c r="H43" s="64"/>
      <c r="I43" s="64"/>
      <c r="J43" s="64"/>
      <c r="K43" s="64"/>
      <c r="L43" s="64"/>
      <c r="M43" s="64"/>
      <c r="N43" s="64"/>
      <c r="O43" s="18"/>
      <c r="P43" s="18"/>
      <c r="Q43" s="18"/>
      <c r="R43" s="18"/>
      <c r="S43" s="64"/>
      <c r="T43" s="64"/>
      <c r="U43" s="64"/>
      <c r="V43" s="64"/>
      <c r="W43" s="64"/>
      <c r="X43" s="64"/>
      <c r="Y43" s="64"/>
      <c r="Z43" s="19"/>
      <c r="AA43" s="19"/>
      <c r="AB43" s="19"/>
      <c r="AC43" s="19"/>
      <c r="AD43" s="19"/>
      <c r="AE43" s="19"/>
      <c r="AF43" s="19"/>
      <c r="AG43" s="19"/>
      <c r="AH43" s="19"/>
      <c r="AI43" s="19"/>
      <c r="AJ43" s="19"/>
      <c r="AK43" s="17"/>
      <c r="AL43" s="17"/>
      <c r="AM43" s="17"/>
      <c r="AN43" s="17"/>
      <c r="AO43" s="135"/>
    </row>
    <row r="44" spans="1:41" ht="15" customHeight="1" x14ac:dyDescent="0.35">
      <c r="A44" s="130"/>
      <c r="B44" s="279" t="s">
        <v>145</v>
      </c>
      <c r="C44" s="280"/>
      <c r="D44" s="280"/>
      <c r="E44" s="280"/>
      <c r="F44" s="280"/>
      <c r="G44" s="280"/>
      <c r="H44" s="280"/>
      <c r="I44" s="280"/>
      <c r="J44" s="280"/>
      <c r="K44" s="280"/>
      <c r="L44" s="280"/>
      <c r="M44" s="280"/>
      <c r="N44" s="281"/>
      <c r="O44" s="279" t="s">
        <v>55</v>
      </c>
      <c r="P44" s="280"/>
      <c r="Q44" s="280"/>
      <c r="R44" s="280"/>
      <c r="S44" s="280"/>
      <c r="T44" s="280"/>
      <c r="U44" s="280"/>
      <c r="V44" s="280"/>
      <c r="W44" s="280"/>
      <c r="X44" s="280"/>
      <c r="Y44" s="280"/>
      <c r="Z44" s="280"/>
      <c r="AA44" s="280"/>
      <c r="AB44" s="281"/>
      <c r="AC44" s="279" t="s">
        <v>57</v>
      </c>
      <c r="AD44" s="280"/>
      <c r="AE44" s="280"/>
      <c r="AF44" s="280"/>
      <c r="AG44" s="280"/>
      <c r="AH44" s="280"/>
      <c r="AI44" s="280"/>
      <c r="AJ44" s="280"/>
      <c r="AK44" s="280"/>
      <c r="AL44" s="280"/>
      <c r="AM44" s="280"/>
      <c r="AN44" s="280"/>
      <c r="AO44" s="281"/>
    </row>
    <row r="45" spans="1:41" ht="44.15" customHeight="1" x14ac:dyDescent="0.35">
      <c r="A45" s="194" t="s">
        <v>48</v>
      </c>
      <c r="B45" s="208" t="s">
        <v>203</v>
      </c>
      <c r="C45" s="208" t="s">
        <v>204</v>
      </c>
      <c r="D45" s="208" t="s">
        <v>193</v>
      </c>
      <c r="E45" s="208" t="s">
        <v>194</v>
      </c>
      <c r="F45" s="208" t="s">
        <v>195</v>
      </c>
      <c r="G45" s="208" t="s">
        <v>196</v>
      </c>
      <c r="H45" s="208" t="s">
        <v>197</v>
      </c>
      <c r="I45" s="208" t="s">
        <v>198</v>
      </c>
      <c r="J45" s="208" t="s">
        <v>199</v>
      </c>
      <c r="K45" s="208" t="s">
        <v>200</v>
      </c>
      <c r="L45" s="208" t="s">
        <v>201</v>
      </c>
      <c r="M45" s="208" t="s">
        <v>202</v>
      </c>
      <c r="N45" s="208" t="s">
        <v>168</v>
      </c>
      <c r="O45" s="208" t="s">
        <v>219</v>
      </c>
      <c r="P45" s="208" t="s">
        <v>216</v>
      </c>
      <c r="Q45" s="208" t="s">
        <v>215</v>
      </c>
      <c r="R45" s="208" t="s">
        <v>214</v>
      </c>
      <c r="S45" s="208" t="s">
        <v>213</v>
      </c>
      <c r="T45" s="208" t="s">
        <v>212</v>
      </c>
      <c r="U45" s="208" t="s">
        <v>217</v>
      </c>
      <c r="V45" s="208" t="s">
        <v>211</v>
      </c>
      <c r="W45" s="208" t="s">
        <v>210</v>
      </c>
      <c r="X45" s="208" t="s">
        <v>209</v>
      </c>
      <c r="Y45" s="208" t="s">
        <v>208</v>
      </c>
      <c r="Z45" s="208" t="s">
        <v>207</v>
      </c>
      <c r="AA45" s="208" t="s">
        <v>206</v>
      </c>
      <c r="AB45" s="208" t="s">
        <v>205</v>
      </c>
      <c r="AC45" s="208" t="s">
        <v>60</v>
      </c>
      <c r="AD45" s="208" t="s">
        <v>61</v>
      </c>
      <c r="AE45" s="208" t="s">
        <v>62</v>
      </c>
      <c r="AF45" s="208" t="s">
        <v>63</v>
      </c>
      <c r="AG45" s="208" t="s">
        <v>64</v>
      </c>
      <c r="AH45" s="208" t="s">
        <v>65</v>
      </c>
      <c r="AI45" s="208" t="s">
        <v>66</v>
      </c>
      <c r="AJ45" s="208" t="s">
        <v>67</v>
      </c>
      <c r="AK45" s="208" t="s">
        <v>68</v>
      </c>
      <c r="AL45" s="208" t="s">
        <v>69</v>
      </c>
      <c r="AM45" s="208" t="s">
        <v>70</v>
      </c>
      <c r="AN45" s="208" t="s">
        <v>71</v>
      </c>
      <c r="AO45" s="237" t="s">
        <v>72</v>
      </c>
    </row>
    <row r="46" spans="1:41" ht="15" customHeight="1" x14ac:dyDescent="0.35">
      <c r="A46" s="74" t="s">
        <v>23</v>
      </c>
      <c r="B46" s="120">
        <v>73839</v>
      </c>
      <c r="C46" s="120">
        <v>64605</v>
      </c>
      <c r="D46" s="109">
        <v>70362</v>
      </c>
      <c r="E46" s="109">
        <v>79385</v>
      </c>
      <c r="F46" s="109">
        <v>81008</v>
      </c>
      <c r="G46" s="109">
        <v>73026</v>
      </c>
      <c r="H46" s="109">
        <v>74588</v>
      </c>
      <c r="I46" s="109">
        <v>69352</v>
      </c>
      <c r="J46" s="109">
        <v>74259</v>
      </c>
      <c r="K46" s="109">
        <v>79495</v>
      </c>
      <c r="L46" s="109">
        <v>73824</v>
      </c>
      <c r="M46" s="109">
        <v>69050</v>
      </c>
      <c r="N46" s="109">
        <f>SUM(B46:M46)/12</f>
        <v>73566.083333333328</v>
      </c>
      <c r="O46" s="109">
        <v>65597</v>
      </c>
      <c r="P46" s="109">
        <v>55641</v>
      </c>
      <c r="Q46" s="109">
        <v>62656</v>
      </c>
      <c r="R46" s="109">
        <v>72505</v>
      </c>
      <c r="S46" s="109">
        <v>72234</v>
      </c>
      <c r="T46" s="109">
        <v>69323</v>
      </c>
      <c r="U46" s="109">
        <v>75653</v>
      </c>
      <c r="V46" s="109">
        <v>75079</v>
      </c>
      <c r="W46" s="109">
        <v>68272</v>
      </c>
      <c r="X46" s="109">
        <v>67409</v>
      </c>
      <c r="Y46" s="109">
        <v>72809</v>
      </c>
      <c r="Z46" s="109">
        <v>67530</v>
      </c>
      <c r="AA46" s="109">
        <v>79571</v>
      </c>
      <c r="AB46" s="110">
        <f>SUM(O46:AA46)/13</f>
        <v>69559.923076923078</v>
      </c>
      <c r="AC46" s="111">
        <f>(O46-D46)/D46</f>
        <v>-6.7721213154827889E-2</v>
      </c>
      <c r="AD46" s="111">
        <f t="shared" ref="AD46:AL46" si="7">(P46-E46)/E46</f>
        <v>-0.29909932606915662</v>
      </c>
      <c r="AE46" s="111">
        <f t="shared" si="7"/>
        <v>-0.22654552636776615</v>
      </c>
      <c r="AF46" s="122">
        <f t="shared" si="7"/>
        <v>-7.1344452660696191E-3</v>
      </c>
      <c r="AG46" s="111">
        <f t="shared" si="7"/>
        <v>-3.1560036466992007E-2</v>
      </c>
      <c r="AH46" s="122">
        <f t="shared" si="7"/>
        <v>-4.1815665013265657E-4</v>
      </c>
      <c r="AI46" s="111">
        <f t="shared" si="7"/>
        <v>1.8772135364063615E-2</v>
      </c>
      <c r="AJ46" s="111">
        <f t="shared" si="7"/>
        <v>-5.5550663563746147E-2</v>
      </c>
      <c r="AK46" s="111">
        <f t="shared" si="7"/>
        <v>-7.5205895101863887E-2</v>
      </c>
      <c r="AL46" s="111">
        <f t="shared" si="7"/>
        <v>-2.3765387400434469E-2</v>
      </c>
      <c r="AM46" s="112">
        <f>(Y46-B46)/B46</f>
        <v>-1.3949268002004361E-2</v>
      </c>
      <c r="AN46" s="112">
        <f>(Z46-C46)/C46</f>
        <v>4.527513350359879E-2</v>
      </c>
      <c r="AO46" s="112">
        <f>(AA46-D46)/D46</f>
        <v>0.13088030470992865</v>
      </c>
    </row>
    <row r="47" spans="1:41" ht="15" customHeight="1" x14ac:dyDescent="0.35">
      <c r="A47" s="74" t="s">
        <v>24</v>
      </c>
      <c r="B47" s="121">
        <v>0</v>
      </c>
      <c r="C47" s="121">
        <v>0</v>
      </c>
      <c r="D47" s="123">
        <v>0</v>
      </c>
      <c r="E47" s="123">
        <v>0</v>
      </c>
      <c r="F47" s="123">
        <v>0</v>
      </c>
      <c r="G47" s="123">
        <v>0</v>
      </c>
      <c r="H47" s="123">
        <v>0</v>
      </c>
      <c r="I47" s="123">
        <v>0</v>
      </c>
      <c r="J47" s="123">
        <v>0</v>
      </c>
      <c r="K47" s="123">
        <v>0</v>
      </c>
      <c r="L47" s="123">
        <v>0</v>
      </c>
      <c r="M47" s="123">
        <v>0</v>
      </c>
      <c r="N47" s="123">
        <f>((B46*B47)+(C46*C47)+(D46*D47)+(E46*E47)+(F46*F47)+(G46*G47)+(H46*H47)+(I46*I47)+(J46*J47)+(K46*K47)+(L46*L47)+(M46*M47))/SUM(B46:M46)</f>
        <v>0</v>
      </c>
      <c r="O47" s="117">
        <v>0.1261033278960928</v>
      </c>
      <c r="P47" s="117">
        <v>0.4419223234665085</v>
      </c>
      <c r="Q47" s="117">
        <v>0.27749936159346272</v>
      </c>
      <c r="R47" s="117">
        <v>0.17942210882008136</v>
      </c>
      <c r="S47" s="117">
        <v>0.12833291801644656</v>
      </c>
      <c r="T47" s="117">
        <v>0.11825800960720108</v>
      </c>
      <c r="U47" s="117">
        <v>0.13368934477152261</v>
      </c>
      <c r="V47" s="117">
        <v>0.14825716911519865</v>
      </c>
      <c r="W47" s="117">
        <v>0.24717307241621747</v>
      </c>
      <c r="X47" s="117">
        <v>0.2421635093236808</v>
      </c>
      <c r="Y47" s="117">
        <v>0.21432789902347238</v>
      </c>
      <c r="Z47" s="117">
        <v>0.1990078483636902</v>
      </c>
      <c r="AA47" s="117">
        <v>0.18365987608550854</v>
      </c>
      <c r="AB47" s="117">
        <f>((O46*O47)+(P46*P47)+(Q46*Q47)+(R46*R47)+(S46*S47)+(T46*T47)+(U46*U47)+(V46*V47)+(W46*W47)+(X46*X47)+(Y46*Y47)+(Z46*Z47)+(AA46*AA47))/SUM(O46:AA46)</f>
        <v>0.19775644463710867</v>
      </c>
      <c r="AC47" s="117" t="s">
        <v>46</v>
      </c>
      <c r="AD47" s="117" t="s">
        <v>46</v>
      </c>
      <c r="AE47" s="117" t="s">
        <v>46</v>
      </c>
      <c r="AF47" s="117" t="s">
        <v>46</v>
      </c>
      <c r="AG47" s="117" t="s">
        <v>46</v>
      </c>
      <c r="AH47" s="117" t="s">
        <v>46</v>
      </c>
      <c r="AI47" s="117" t="s">
        <v>46</v>
      </c>
      <c r="AJ47" s="117" t="s">
        <v>46</v>
      </c>
      <c r="AK47" s="117" t="s">
        <v>46</v>
      </c>
      <c r="AL47" s="117" t="s">
        <v>46</v>
      </c>
      <c r="AM47" s="118" t="s">
        <v>46</v>
      </c>
      <c r="AN47" s="118" t="s">
        <v>46</v>
      </c>
      <c r="AO47" s="118" t="s">
        <v>46</v>
      </c>
    </row>
    <row r="48" spans="1:41" ht="15" customHeight="1" x14ac:dyDescent="0.35">
      <c r="A48" s="74" t="s">
        <v>25</v>
      </c>
      <c r="B48" s="120">
        <v>1173</v>
      </c>
      <c r="C48" s="120">
        <v>919</v>
      </c>
      <c r="D48" s="109">
        <v>1155</v>
      </c>
      <c r="E48" s="109">
        <v>1335</v>
      </c>
      <c r="F48" s="109">
        <v>1301</v>
      </c>
      <c r="G48" s="109">
        <v>1078</v>
      </c>
      <c r="H48" s="109">
        <v>1104</v>
      </c>
      <c r="I48" s="109">
        <v>945</v>
      </c>
      <c r="J48" s="109">
        <v>1094</v>
      </c>
      <c r="K48" s="109">
        <v>1318</v>
      </c>
      <c r="L48" s="109">
        <v>1101</v>
      </c>
      <c r="M48" s="109">
        <v>985</v>
      </c>
      <c r="N48" s="109">
        <f>SUM(B48:M48)/12</f>
        <v>1125.6666666666667</v>
      </c>
      <c r="O48" s="109">
        <v>837</v>
      </c>
      <c r="P48" s="109">
        <v>326</v>
      </c>
      <c r="Q48" s="109">
        <v>528</v>
      </c>
      <c r="R48" s="109">
        <v>727</v>
      </c>
      <c r="S48" s="109">
        <v>678</v>
      </c>
      <c r="T48" s="109">
        <v>686</v>
      </c>
      <c r="U48" s="109">
        <v>857</v>
      </c>
      <c r="V48" s="109">
        <v>821</v>
      </c>
      <c r="W48" s="109">
        <v>753</v>
      </c>
      <c r="X48" s="109">
        <v>651</v>
      </c>
      <c r="Y48" s="109">
        <v>859</v>
      </c>
      <c r="Z48" s="109">
        <v>812</v>
      </c>
      <c r="AA48" s="109">
        <v>851</v>
      </c>
      <c r="AB48" s="110">
        <f>SUM(O48:AA48)/13</f>
        <v>722</v>
      </c>
      <c r="AC48" s="111">
        <f>(O48-D48)/D48</f>
        <v>-0.27532467532467531</v>
      </c>
      <c r="AD48" s="111">
        <f t="shared" ref="AD48:AL48" si="8">(P48-E48)/E48</f>
        <v>-0.75580524344569289</v>
      </c>
      <c r="AE48" s="111">
        <f t="shared" si="8"/>
        <v>-0.59415833973866261</v>
      </c>
      <c r="AF48" s="111">
        <f t="shared" si="8"/>
        <v>-0.32560296846011133</v>
      </c>
      <c r="AG48" s="111">
        <f t="shared" si="8"/>
        <v>-0.3858695652173913</v>
      </c>
      <c r="AH48" s="111">
        <f t="shared" si="8"/>
        <v>-0.27407407407407408</v>
      </c>
      <c r="AI48" s="111">
        <f t="shared" si="8"/>
        <v>-0.21663619744058502</v>
      </c>
      <c r="AJ48" s="111">
        <f t="shared" si="8"/>
        <v>-0.37708649468892264</v>
      </c>
      <c r="AK48" s="111">
        <f t="shared" si="8"/>
        <v>-0.31607629427792916</v>
      </c>
      <c r="AL48" s="111">
        <f t="shared" si="8"/>
        <v>-0.33908629441624366</v>
      </c>
      <c r="AM48" s="112">
        <f>(Y48-B48)/B48</f>
        <v>-0.26768968456947995</v>
      </c>
      <c r="AN48" s="112">
        <f>(Z48-C48)/C48</f>
        <v>-0.11643090315560392</v>
      </c>
      <c r="AO48" s="112">
        <f>(AA48-D48)/D48</f>
        <v>-0.26320346320346322</v>
      </c>
    </row>
    <row r="49" spans="1:41" ht="15" customHeight="1" x14ac:dyDescent="0.35">
      <c r="A49" s="74" t="s">
        <v>26</v>
      </c>
      <c r="B49" s="121">
        <v>0</v>
      </c>
      <c r="C49" s="121">
        <v>0</v>
      </c>
      <c r="D49" s="123">
        <v>0</v>
      </c>
      <c r="E49" s="123">
        <v>0</v>
      </c>
      <c r="F49" s="123">
        <v>0</v>
      </c>
      <c r="G49" s="123">
        <v>0</v>
      </c>
      <c r="H49" s="123">
        <v>0</v>
      </c>
      <c r="I49" s="123">
        <v>0</v>
      </c>
      <c r="J49" s="123">
        <v>0</v>
      </c>
      <c r="K49" s="123">
        <v>0</v>
      </c>
      <c r="L49" s="123">
        <v>0</v>
      </c>
      <c r="M49" s="123">
        <v>0</v>
      </c>
      <c r="N49" s="123">
        <f>((B48*B49)+(C48*C49)+(D48*D49)+(E48*E49)+(F48*F49)+(G48*G49)+(H48*H49)+(I48*I49)+(J48*J49)+(K48*K49)+(L48*L49)+(M48*M49))/SUM(B48:M48)</f>
        <v>0</v>
      </c>
      <c r="O49" s="123">
        <v>0</v>
      </c>
      <c r="P49" s="117">
        <v>1.2269938650306749E-2</v>
      </c>
      <c r="Q49" s="117">
        <v>2.2727272727272728E-2</v>
      </c>
      <c r="R49" s="123">
        <v>2.751031636863824E-3</v>
      </c>
      <c r="S49" s="123">
        <v>2.9498525073746312E-3</v>
      </c>
      <c r="T49" s="123">
        <v>0</v>
      </c>
      <c r="U49" s="123">
        <v>0</v>
      </c>
      <c r="V49" s="123">
        <v>2.4360535931790498E-3</v>
      </c>
      <c r="W49" s="117">
        <v>1.3280212483399735E-2</v>
      </c>
      <c r="X49" s="123">
        <v>0</v>
      </c>
      <c r="Y49" s="117">
        <v>1.9790454016298021E-2</v>
      </c>
      <c r="Z49" s="117">
        <v>3.9408866995073892E-2</v>
      </c>
      <c r="AA49" s="117">
        <v>2.3501762632197415E-2</v>
      </c>
      <c r="AB49" s="123">
        <f>((O48*O49)+(P48*P49)+(Q48*Q49)+(R48*R49)+(S48*S49)+(T48*T49)+(U48*U49)+(V48*V49)+(W48*W49)+(X48*X49)+(Y48*Y49)+(Z48*Z49)+(AA48*AA49))/SUM(O48:AA48)</f>
        <v>1.0760707436607713E-2</v>
      </c>
      <c r="AC49" s="117" t="s">
        <v>46</v>
      </c>
      <c r="AD49" s="117" t="s">
        <v>46</v>
      </c>
      <c r="AE49" s="117" t="s">
        <v>46</v>
      </c>
      <c r="AF49" s="117" t="s">
        <v>46</v>
      </c>
      <c r="AG49" s="117" t="s">
        <v>46</v>
      </c>
      <c r="AH49" s="117" t="s">
        <v>46</v>
      </c>
      <c r="AI49" s="117" t="s">
        <v>46</v>
      </c>
      <c r="AJ49" s="117" t="s">
        <v>46</v>
      </c>
      <c r="AK49" s="117" t="s">
        <v>46</v>
      </c>
      <c r="AL49" s="117" t="s">
        <v>46</v>
      </c>
      <c r="AM49" s="118" t="s">
        <v>46</v>
      </c>
      <c r="AN49" s="118" t="s">
        <v>46</v>
      </c>
      <c r="AO49" s="118" t="s">
        <v>46</v>
      </c>
    </row>
    <row r="50" spans="1:41" ht="15" customHeight="1" x14ac:dyDescent="0.35">
      <c r="A50" s="74" t="s">
        <v>27</v>
      </c>
      <c r="B50" s="120">
        <v>1246</v>
      </c>
      <c r="C50" s="120">
        <v>1115</v>
      </c>
      <c r="D50" s="109">
        <v>1357</v>
      </c>
      <c r="E50" s="109">
        <v>1226</v>
      </c>
      <c r="F50" s="109">
        <v>1392</v>
      </c>
      <c r="G50" s="109">
        <v>1329</v>
      </c>
      <c r="H50" s="109">
        <v>1373</v>
      </c>
      <c r="I50" s="109">
        <v>1347</v>
      </c>
      <c r="J50" s="109">
        <v>1339</v>
      </c>
      <c r="K50" s="109">
        <v>1305</v>
      </c>
      <c r="L50" s="109">
        <v>1269</v>
      </c>
      <c r="M50" s="109">
        <v>1274</v>
      </c>
      <c r="N50" s="109">
        <f>SUM(B50:M50)/12</f>
        <v>1297.6666666666667</v>
      </c>
      <c r="O50" s="109">
        <v>1321</v>
      </c>
      <c r="P50" s="109">
        <v>1200</v>
      </c>
      <c r="Q50" s="109">
        <v>1324</v>
      </c>
      <c r="R50" s="109">
        <v>1243</v>
      </c>
      <c r="S50" s="109">
        <v>1313</v>
      </c>
      <c r="T50" s="109">
        <v>1396</v>
      </c>
      <c r="U50" s="109">
        <v>1269</v>
      </c>
      <c r="V50" s="109">
        <v>1287</v>
      </c>
      <c r="W50" s="109">
        <v>1155</v>
      </c>
      <c r="X50" s="109">
        <v>1156</v>
      </c>
      <c r="Y50" s="109">
        <v>1188</v>
      </c>
      <c r="Z50" s="109">
        <v>1193</v>
      </c>
      <c r="AA50" s="109">
        <v>1229</v>
      </c>
      <c r="AB50" s="110">
        <f>SUM(O50:AA50)/13</f>
        <v>1251.8461538461538</v>
      </c>
      <c r="AC50" s="111">
        <f>(O50-D50)/D50</f>
        <v>-2.6529108327192335E-2</v>
      </c>
      <c r="AD50" s="111">
        <f t="shared" ref="AD50:AL51" si="9">(P50-E50)/E50</f>
        <v>-2.1207177814029365E-2</v>
      </c>
      <c r="AE50" s="111">
        <f t="shared" si="9"/>
        <v>-4.8850574712643681E-2</v>
      </c>
      <c r="AF50" s="111">
        <f t="shared" si="9"/>
        <v>-6.4710308502633554E-2</v>
      </c>
      <c r="AG50" s="111">
        <f t="shared" si="9"/>
        <v>-4.3699927166788055E-2</v>
      </c>
      <c r="AH50" s="111">
        <f t="shared" si="9"/>
        <v>3.6377134372680031E-2</v>
      </c>
      <c r="AI50" s="111">
        <f t="shared" si="9"/>
        <v>-5.227781926811053E-2</v>
      </c>
      <c r="AJ50" s="111">
        <f t="shared" si="9"/>
        <v>-1.3793103448275862E-2</v>
      </c>
      <c r="AK50" s="111">
        <f t="shared" si="9"/>
        <v>-8.9834515366430265E-2</v>
      </c>
      <c r="AL50" s="111">
        <f t="shared" si="9"/>
        <v>-9.2621664050235475E-2</v>
      </c>
      <c r="AM50" s="112">
        <f t="shared" ref="AM50:AO51" si="10">(Y50-B50)/B50</f>
        <v>-4.6548956661316213E-2</v>
      </c>
      <c r="AN50" s="112">
        <f t="shared" si="10"/>
        <v>6.9955156950672642E-2</v>
      </c>
      <c r="AO50" s="112">
        <f t="shared" si="10"/>
        <v>-9.4325718496683864E-2</v>
      </c>
    </row>
    <row r="51" spans="1:41" ht="15" customHeight="1" x14ac:dyDescent="0.35">
      <c r="A51" s="181" t="s">
        <v>28</v>
      </c>
      <c r="B51" s="231">
        <v>49743</v>
      </c>
      <c r="C51" s="231">
        <v>44301</v>
      </c>
      <c r="D51" s="183">
        <v>48033</v>
      </c>
      <c r="E51" s="183">
        <v>53051</v>
      </c>
      <c r="F51" s="183">
        <v>55957</v>
      </c>
      <c r="G51" s="183">
        <v>49628</v>
      </c>
      <c r="H51" s="183">
        <v>49859</v>
      </c>
      <c r="I51" s="183">
        <v>46373</v>
      </c>
      <c r="J51" s="183">
        <v>51091</v>
      </c>
      <c r="K51" s="183">
        <v>55643</v>
      </c>
      <c r="L51" s="183">
        <v>52927</v>
      </c>
      <c r="M51" s="183">
        <v>46747</v>
      </c>
      <c r="N51" s="183">
        <f>SUM(B51:M51)/12</f>
        <v>50279.416666666664</v>
      </c>
      <c r="O51" s="183">
        <v>41066</v>
      </c>
      <c r="P51" s="183">
        <v>22418</v>
      </c>
      <c r="Q51" s="183">
        <v>36125</v>
      </c>
      <c r="R51" s="183">
        <v>50623</v>
      </c>
      <c r="S51" s="183">
        <v>49805</v>
      </c>
      <c r="T51" s="183">
        <v>45838</v>
      </c>
      <c r="U51" s="183">
        <v>52555</v>
      </c>
      <c r="V51" s="183">
        <v>52259</v>
      </c>
      <c r="W51" s="183">
        <v>43836</v>
      </c>
      <c r="X51" s="183">
        <v>40095</v>
      </c>
      <c r="Y51" s="183">
        <v>43735</v>
      </c>
      <c r="Z51" s="183">
        <v>42490</v>
      </c>
      <c r="AA51" s="183">
        <v>52340</v>
      </c>
      <c r="AB51" s="184">
        <f>SUM(O51:AA51)/13</f>
        <v>44091.153846153844</v>
      </c>
      <c r="AC51" s="185">
        <f>(O51-D51)/D51</f>
        <v>-0.14504611412986904</v>
      </c>
      <c r="AD51" s="185">
        <f t="shared" si="9"/>
        <v>-0.5774254962206179</v>
      </c>
      <c r="AE51" s="185">
        <f t="shared" si="9"/>
        <v>-0.3544149972300159</v>
      </c>
      <c r="AF51" s="185">
        <f t="shared" si="9"/>
        <v>2.0049165793503666E-2</v>
      </c>
      <c r="AG51" s="267">
        <f t="shared" si="9"/>
        <v>-1.0830542128803225E-3</v>
      </c>
      <c r="AH51" s="185">
        <f t="shared" si="9"/>
        <v>-1.1536885687792466E-2</v>
      </c>
      <c r="AI51" s="185">
        <f t="shared" si="9"/>
        <v>2.8654753283357148E-2</v>
      </c>
      <c r="AJ51" s="185">
        <f t="shared" si="9"/>
        <v>-6.0816275182862173E-2</v>
      </c>
      <c r="AK51" s="185">
        <f t="shared" si="9"/>
        <v>-0.17176488370774839</v>
      </c>
      <c r="AL51" s="185">
        <f t="shared" si="9"/>
        <v>-0.14229790146961302</v>
      </c>
      <c r="AM51" s="186">
        <f t="shared" si="10"/>
        <v>-0.12078081338077719</v>
      </c>
      <c r="AN51" s="186">
        <f t="shared" si="10"/>
        <v>-4.0879438387395321E-2</v>
      </c>
      <c r="AO51" s="186">
        <f t="shared" si="10"/>
        <v>8.9667520246497198E-2</v>
      </c>
    </row>
    <row r="52" spans="1:41" ht="17.25" customHeight="1" x14ac:dyDescent="0.35">
      <c r="A52" s="56" t="s">
        <v>29</v>
      </c>
      <c r="B52" s="2"/>
      <c r="C52" s="2"/>
      <c r="D52" s="2"/>
      <c r="E52" s="2"/>
      <c r="F52" s="2"/>
      <c r="G52" s="2"/>
      <c r="H52" s="2"/>
      <c r="I52" s="2"/>
      <c r="J52" s="2"/>
      <c r="K52" s="2"/>
      <c r="L52" s="2"/>
      <c r="M52" s="2"/>
      <c r="N52" s="57"/>
      <c r="O52" s="2"/>
      <c r="P52" s="2"/>
      <c r="Q52" s="2"/>
      <c r="R52" s="2"/>
      <c r="S52" s="2"/>
      <c r="T52" s="2"/>
      <c r="U52" s="2"/>
      <c r="V52" s="2"/>
      <c r="W52" s="2"/>
      <c r="X52" s="2"/>
      <c r="Y52" s="58"/>
      <c r="Z52" s="3"/>
      <c r="AA52" s="3"/>
      <c r="AB52" s="3"/>
      <c r="AC52" s="3"/>
      <c r="AD52" s="3"/>
      <c r="AE52" s="3"/>
      <c r="AF52" s="3"/>
      <c r="AG52" s="3"/>
      <c r="AH52" s="3"/>
      <c r="AI52" s="3"/>
      <c r="AJ52" s="3"/>
    </row>
    <row r="53" spans="1:41" ht="12" customHeight="1" x14ac:dyDescent="0.35">
      <c r="A53" s="75" t="s">
        <v>125</v>
      </c>
      <c r="B53" s="2"/>
      <c r="C53" s="2"/>
      <c r="D53" s="2"/>
      <c r="E53" s="2"/>
      <c r="F53" s="2"/>
      <c r="G53" s="2"/>
      <c r="H53" s="2"/>
      <c r="I53" s="2"/>
      <c r="J53" s="2"/>
      <c r="K53" s="2"/>
      <c r="L53" s="2"/>
      <c r="M53" s="2"/>
      <c r="N53" s="57"/>
      <c r="O53" s="2"/>
      <c r="P53" s="2"/>
      <c r="Q53" s="2"/>
      <c r="R53" s="2"/>
      <c r="S53" s="2"/>
      <c r="T53" s="2"/>
      <c r="U53" s="2"/>
      <c r="V53" s="2"/>
      <c r="W53" s="2"/>
      <c r="X53" s="2"/>
      <c r="Y53" s="58"/>
      <c r="Z53" s="3"/>
      <c r="AA53" s="3"/>
      <c r="AB53" s="3"/>
      <c r="AC53" s="3"/>
      <c r="AD53" s="3"/>
      <c r="AE53" s="3"/>
      <c r="AF53" s="3"/>
      <c r="AG53" s="3"/>
      <c r="AH53" s="3"/>
      <c r="AI53" s="3"/>
      <c r="AJ53" s="3"/>
    </row>
    <row r="54" spans="1:41" ht="12" customHeight="1" x14ac:dyDescent="0.35">
      <c r="A54" s="75" t="s">
        <v>30</v>
      </c>
      <c r="B54" s="2"/>
      <c r="C54" s="2"/>
      <c r="D54" s="2"/>
      <c r="E54" s="2"/>
      <c r="F54" s="2"/>
      <c r="G54" s="2"/>
      <c r="H54" s="2"/>
      <c r="I54" s="2"/>
      <c r="J54" s="2"/>
      <c r="K54" s="2"/>
      <c r="L54" s="2"/>
      <c r="M54" s="2"/>
      <c r="N54" s="57"/>
      <c r="O54" s="2"/>
      <c r="P54" s="2"/>
      <c r="Q54" s="2"/>
      <c r="R54" s="2"/>
      <c r="S54" s="2"/>
      <c r="T54" s="2"/>
      <c r="U54" s="2"/>
      <c r="V54" s="2"/>
      <c r="W54" s="2"/>
      <c r="X54" s="2"/>
      <c r="Y54" s="58"/>
      <c r="Z54" s="3"/>
      <c r="AA54" s="3"/>
      <c r="AB54" s="3"/>
      <c r="AC54" s="3"/>
      <c r="AD54" s="3"/>
      <c r="AE54" s="3"/>
      <c r="AF54" s="3"/>
      <c r="AG54" s="3"/>
      <c r="AH54" s="3"/>
      <c r="AI54" s="3"/>
      <c r="AJ54" s="3"/>
    </row>
    <row r="55" spans="1:41" ht="12" customHeight="1" x14ac:dyDescent="0.4">
      <c r="A55" s="75" t="s">
        <v>43</v>
      </c>
      <c r="B55" s="26"/>
      <c r="C55" s="26"/>
      <c r="D55" s="26"/>
      <c r="E55" s="26"/>
      <c r="F55" s="26"/>
      <c r="G55" s="26"/>
      <c r="H55" s="26"/>
      <c r="I55" s="26"/>
      <c r="J55" s="26"/>
      <c r="K55" s="21"/>
      <c r="L55" s="21"/>
      <c r="M55" s="21"/>
      <c r="N55" s="80"/>
      <c r="O55" s="21"/>
      <c r="P55" s="21"/>
      <c r="Q55" s="21"/>
      <c r="R55" s="21"/>
      <c r="S55" s="21"/>
      <c r="T55" s="21"/>
      <c r="U55" s="21"/>
      <c r="V55" s="21"/>
      <c r="W55" s="21"/>
      <c r="X55" s="21"/>
      <c r="Y55" s="81"/>
      <c r="Z55" s="22"/>
      <c r="AA55" s="22"/>
      <c r="AB55" s="22"/>
      <c r="AC55" s="22"/>
      <c r="AD55" s="22"/>
      <c r="AE55" s="22"/>
      <c r="AF55" s="22"/>
      <c r="AG55" s="22"/>
      <c r="AH55" s="22"/>
      <c r="AI55" s="22"/>
      <c r="AJ55" s="22"/>
      <c r="AK55" s="20"/>
      <c r="AL55" s="20"/>
      <c r="AM55" s="20"/>
      <c r="AN55" s="20"/>
      <c r="AO55" s="238"/>
    </row>
    <row r="56" spans="1:41" ht="12" customHeight="1" x14ac:dyDescent="0.35">
      <c r="A56" s="241" t="s">
        <v>49</v>
      </c>
      <c r="B56" s="241"/>
      <c r="C56" s="241"/>
      <c r="D56" s="241"/>
      <c r="E56" s="241"/>
      <c r="F56" s="241"/>
      <c r="G56" s="241"/>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row>
    <row r="57" spans="1:41" ht="12" customHeight="1" x14ac:dyDescent="0.35">
      <c r="A57" s="92" t="s">
        <v>59</v>
      </c>
      <c r="B57" s="92"/>
      <c r="C57" s="92"/>
      <c r="D57" s="29"/>
      <c r="E57" s="29"/>
      <c r="F57" s="29"/>
      <c r="G57" s="29"/>
      <c r="H57" s="29"/>
      <c r="I57" s="29"/>
      <c r="J57" s="29"/>
      <c r="K57" s="23"/>
      <c r="L57" s="23"/>
      <c r="M57" s="23"/>
      <c r="N57" s="59"/>
      <c r="O57" s="23"/>
      <c r="P57" s="23"/>
      <c r="Q57" s="23"/>
      <c r="R57" s="23"/>
      <c r="S57" s="23"/>
      <c r="T57" s="23"/>
      <c r="U57" s="23"/>
      <c r="V57" s="23"/>
      <c r="W57" s="23"/>
      <c r="X57" s="23"/>
      <c r="Y57" s="60"/>
      <c r="Z57" s="24"/>
      <c r="AA57" s="24"/>
      <c r="AB57" s="24"/>
      <c r="AC57" s="24"/>
      <c r="AD57" s="24"/>
      <c r="AE57" s="24"/>
      <c r="AF57" s="24"/>
      <c r="AG57" s="24"/>
      <c r="AH57" s="24"/>
      <c r="AI57" s="24"/>
      <c r="AJ57" s="24"/>
      <c r="AK57" s="113"/>
      <c r="AL57" s="113"/>
      <c r="AM57" s="113"/>
      <c r="AN57" s="113"/>
      <c r="AO57" s="153"/>
    </row>
    <row r="58" spans="1:41" ht="12" customHeight="1" x14ac:dyDescent="0.35">
      <c r="A58" s="278" t="s">
        <v>268</v>
      </c>
      <c r="B58" s="92"/>
      <c r="C58" s="92"/>
      <c r="D58" s="29"/>
      <c r="E58" s="29"/>
      <c r="F58" s="29"/>
      <c r="G58" s="29"/>
      <c r="H58" s="29"/>
      <c r="I58" s="29"/>
      <c r="J58" s="29"/>
      <c r="K58" s="23"/>
      <c r="L58" s="23"/>
      <c r="M58" s="23"/>
      <c r="N58" s="60"/>
      <c r="O58" s="23"/>
      <c r="P58" s="23"/>
      <c r="Q58" s="23"/>
      <c r="R58" s="23"/>
      <c r="S58" s="23"/>
      <c r="T58" s="23"/>
      <c r="U58" s="23"/>
      <c r="V58" s="23"/>
      <c r="W58" s="23"/>
      <c r="X58" s="23"/>
      <c r="Y58" s="60"/>
      <c r="Z58" s="152"/>
      <c r="AA58" s="152"/>
      <c r="AB58" s="152"/>
      <c r="AC58" s="152"/>
      <c r="AD58" s="152"/>
      <c r="AE58" s="152"/>
      <c r="AF58" s="152"/>
      <c r="AG58" s="152"/>
      <c r="AH58" s="152"/>
      <c r="AI58" s="152"/>
      <c r="AJ58" s="152"/>
      <c r="AK58" s="113"/>
      <c r="AL58" s="113"/>
      <c r="AM58" s="113"/>
      <c r="AN58" s="113"/>
      <c r="AO58" s="153"/>
    </row>
    <row r="59" spans="1:41" ht="12" customHeight="1" x14ac:dyDescent="0.35">
      <c r="A59" s="92" t="s">
        <v>45</v>
      </c>
      <c r="B59" s="92"/>
      <c r="C59" s="92"/>
      <c r="D59" s="29"/>
      <c r="E59" s="29"/>
      <c r="F59" s="29"/>
      <c r="G59" s="29"/>
      <c r="H59" s="29"/>
      <c r="I59" s="29"/>
      <c r="J59" s="29"/>
      <c r="K59" s="23"/>
      <c r="L59" s="23"/>
      <c r="M59" s="23"/>
      <c r="N59" s="60"/>
      <c r="O59" s="23"/>
      <c r="P59" s="23"/>
      <c r="Q59" s="23"/>
      <c r="R59" s="23"/>
      <c r="S59" s="23"/>
      <c r="T59" s="23"/>
      <c r="U59" s="23"/>
      <c r="V59" s="23"/>
      <c r="W59" s="23"/>
      <c r="X59" s="23"/>
      <c r="Y59" s="60"/>
      <c r="Z59" s="152"/>
      <c r="AA59" s="152"/>
      <c r="AB59" s="152"/>
      <c r="AC59" s="152"/>
      <c r="AD59" s="152"/>
      <c r="AE59" s="152"/>
      <c r="AF59" s="152"/>
      <c r="AG59" s="152"/>
      <c r="AH59" s="152"/>
      <c r="AI59" s="152"/>
      <c r="AJ59" s="152"/>
      <c r="AK59" s="113"/>
      <c r="AL59" s="113"/>
      <c r="AM59" s="113"/>
      <c r="AN59" s="113"/>
      <c r="AO59" s="153"/>
    </row>
    <row r="60" spans="1:41" ht="12" customHeight="1" x14ac:dyDescent="0.35">
      <c r="A60" s="75" t="s">
        <v>269</v>
      </c>
      <c r="B60" s="92"/>
      <c r="C60" s="92"/>
      <c r="D60" s="29"/>
      <c r="E60" s="29"/>
      <c r="F60" s="29"/>
      <c r="G60" s="29"/>
      <c r="H60" s="29"/>
      <c r="I60" s="29"/>
      <c r="J60" s="29"/>
      <c r="K60" s="23"/>
      <c r="L60" s="23"/>
      <c r="M60" s="23"/>
      <c r="N60" s="59"/>
      <c r="O60" s="23"/>
      <c r="P60" s="23"/>
      <c r="Q60" s="23"/>
      <c r="R60" s="23"/>
      <c r="S60" s="23"/>
      <c r="T60" s="23"/>
      <c r="U60" s="23"/>
      <c r="V60" s="23"/>
      <c r="W60" s="23"/>
      <c r="X60" s="23"/>
      <c r="Y60" s="60"/>
      <c r="Z60" s="24"/>
      <c r="AA60" s="24"/>
      <c r="AB60" s="24"/>
      <c r="AC60" s="24"/>
      <c r="AD60" s="24"/>
      <c r="AE60" s="24"/>
      <c r="AF60" s="24"/>
      <c r="AG60" s="24"/>
      <c r="AH60" s="24"/>
      <c r="AI60" s="24"/>
      <c r="AJ60" s="24"/>
      <c r="AK60" s="113"/>
      <c r="AL60" s="113"/>
      <c r="AM60" s="113"/>
      <c r="AN60" s="113"/>
      <c r="AO60" s="153"/>
    </row>
    <row r="61" spans="1:41" ht="12" customHeight="1" x14ac:dyDescent="0.35">
      <c r="A61" s="56" t="s">
        <v>32</v>
      </c>
      <c r="B61" s="56"/>
      <c r="C61" s="56"/>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53"/>
    </row>
    <row r="62" spans="1:41" ht="30" customHeight="1" x14ac:dyDescent="0.35">
      <c r="A62" s="61" t="s">
        <v>270</v>
      </c>
      <c r="B62" s="61"/>
      <c r="C62" s="61"/>
      <c r="D62" s="154"/>
      <c r="E62" s="154"/>
      <c r="F62" s="154"/>
      <c r="G62" s="154"/>
      <c r="H62" s="154"/>
      <c r="I62" s="154"/>
      <c r="J62" s="154"/>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53"/>
    </row>
    <row r="63" spans="1:41" ht="20.25" customHeight="1" x14ac:dyDescent="0.35">
      <c r="A63" s="191" t="s">
        <v>223</v>
      </c>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5"/>
      <c r="AN63" s="165"/>
      <c r="AO63" s="166"/>
    </row>
    <row r="64" spans="1:41" ht="15" customHeight="1" x14ac:dyDescent="0.35">
      <c r="A64" s="130"/>
      <c r="B64" s="279" t="s">
        <v>145</v>
      </c>
      <c r="C64" s="280"/>
      <c r="D64" s="280"/>
      <c r="E64" s="280"/>
      <c r="F64" s="280"/>
      <c r="G64" s="280"/>
      <c r="H64" s="280"/>
      <c r="I64" s="280"/>
      <c r="J64" s="280"/>
      <c r="K64" s="280"/>
      <c r="L64" s="280"/>
      <c r="M64" s="280"/>
      <c r="N64" s="281"/>
      <c r="O64" s="279" t="s">
        <v>55</v>
      </c>
      <c r="P64" s="280"/>
      <c r="Q64" s="280"/>
      <c r="R64" s="280"/>
      <c r="S64" s="280"/>
      <c r="T64" s="280"/>
      <c r="U64" s="280"/>
      <c r="V64" s="280"/>
      <c r="W64" s="280"/>
      <c r="X64" s="280"/>
      <c r="Y64" s="280"/>
      <c r="Z64" s="280"/>
      <c r="AA64" s="280"/>
      <c r="AB64" s="281"/>
      <c r="AC64" s="279" t="s">
        <v>57</v>
      </c>
      <c r="AD64" s="280"/>
      <c r="AE64" s="280"/>
      <c r="AF64" s="280"/>
      <c r="AG64" s="280"/>
      <c r="AH64" s="280"/>
      <c r="AI64" s="280"/>
      <c r="AJ64" s="280"/>
      <c r="AK64" s="280"/>
      <c r="AL64" s="280"/>
      <c r="AM64" s="280"/>
      <c r="AN64" s="280"/>
      <c r="AO64" s="281"/>
    </row>
    <row r="65" spans="1:41" ht="44.15" customHeight="1" x14ac:dyDescent="0.35">
      <c r="A65" s="106" t="s">
        <v>35</v>
      </c>
      <c r="B65" s="107" t="s">
        <v>203</v>
      </c>
      <c r="C65" s="107" t="s">
        <v>204</v>
      </c>
      <c r="D65" s="107" t="s">
        <v>193</v>
      </c>
      <c r="E65" s="107" t="s">
        <v>194</v>
      </c>
      <c r="F65" s="107" t="s">
        <v>195</v>
      </c>
      <c r="G65" s="107" t="s">
        <v>196</v>
      </c>
      <c r="H65" s="107" t="s">
        <v>197</v>
      </c>
      <c r="I65" s="107" t="s">
        <v>198</v>
      </c>
      <c r="J65" s="107" t="s">
        <v>199</v>
      </c>
      <c r="K65" s="107" t="s">
        <v>200</v>
      </c>
      <c r="L65" s="107" t="s">
        <v>201</v>
      </c>
      <c r="M65" s="107" t="s">
        <v>202</v>
      </c>
      <c r="N65" s="107" t="s">
        <v>168</v>
      </c>
      <c r="O65" s="107" t="s">
        <v>219</v>
      </c>
      <c r="P65" s="107" t="s">
        <v>216</v>
      </c>
      <c r="Q65" s="107" t="s">
        <v>215</v>
      </c>
      <c r="R65" s="107" t="s">
        <v>214</v>
      </c>
      <c r="S65" s="107" t="s">
        <v>213</v>
      </c>
      <c r="T65" s="107" t="s">
        <v>212</v>
      </c>
      <c r="U65" s="107" t="s">
        <v>217</v>
      </c>
      <c r="V65" s="107" t="s">
        <v>211</v>
      </c>
      <c r="W65" s="107" t="s">
        <v>210</v>
      </c>
      <c r="X65" s="107" t="s">
        <v>209</v>
      </c>
      <c r="Y65" s="107" t="s">
        <v>208</v>
      </c>
      <c r="Z65" s="107" t="s">
        <v>207</v>
      </c>
      <c r="AA65" s="107" t="s">
        <v>206</v>
      </c>
      <c r="AB65" s="107" t="s">
        <v>205</v>
      </c>
      <c r="AC65" s="107" t="s">
        <v>60</v>
      </c>
      <c r="AD65" s="107" t="s">
        <v>61</v>
      </c>
      <c r="AE65" s="107" t="s">
        <v>62</v>
      </c>
      <c r="AF65" s="107" t="s">
        <v>63</v>
      </c>
      <c r="AG65" s="107" t="s">
        <v>64</v>
      </c>
      <c r="AH65" s="107" t="s">
        <v>65</v>
      </c>
      <c r="AI65" s="107" t="s">
        <v>66</v>
      </c>
      <c r="AJ65" s="107" t="s">
        <v>67</v>
      </c>
      <c r="AK65" s="107" t="s">
        <v>68</v>
      </c>
      <c r="AL65" s="107" t="s">
        <v>69</v>
      </c>
      <c r="AM65" s="107" t="s">
        <v>70</v>
      </c>
      <c r="AN65" s="107" t="s">
        <v>71</v>
      </c>
      <c r="AO65" s="131" t="s">
        <v>72</v>
      </c>
    </row>
    <row r="66" spans="1:41" ht="15" customHeight="1" x14ac:dyDescent="0.35">
      <c r="A66" s="74" t="s">
        <v>23</v>
      </c>
      <c r="B66" s="195">
        <v>195667</v>
      </c>
      <c r="C66" s="195">
        <v>168250</v>
      </c>
      <c r="D66" s="167">
        <v>189120</v>
      </c>
      <c r="E66" s="167">
        <v>208742</v>
      </c>
      <c r="F66" s="167">
        <v>201888</v>
      </c>
      <c r="G66" s="167">
        <v>181540</v>
      </c>
      <c r="H66" s="167">
        <v>190733</v>
      </c>
      <c r="I66" s="167">
        <v>181591</v>
      </c>
      <c r="J66" s="167">
        <v>185526</v>
      </c>
      <c r="K66" s="167">
        <v>204346</v>
      </c>
      <c r="L66" s="167">
        <v>196764</v>
      </c>
      <c r="M66" s="167">
        <v>183167</v>
      </c>
      <c r="N66" s="167">
        <f>SUM(B66:M66)/12</f>
        <v>190611.16666666666</v>
      </c>
      <c r="O66" s="167">
        <v>185474</v>
      </c>
      <c r="P66" s="167">
        <v>154483</v>
      </c>
      <c r="Q66" s="167">
        <v>161371</v>
      </c>
      <c r="R66" s="167">
        <v>183101</v>
      </c>
      <c r="S66" s="167">
        <v>185098</v>
      </c>
      <c r="T66" s="167">
        <v>177232</v>
      </c>
      <c r="U66" s="167">
        <v>185632</v>
      </c>
      <c r="V66" s="167">
        <v>195756</v>
      </c>
      <c r="W66" s="167">
        <v>192038</v>
      </c>
      <c r="X66" s="167">
        <v>170593</v>
      </c>
      <c r="Y66" s="167">
        <v>177626</v>
      </c>
      <c r="Z66" s="167">
        <v>167140</v>
      </c>
      <c r="AA66" s="167">
        <v>201070</v>
      </c>
      <c r="AB66" s="169">
        <f>SUM(O66:AA66)/13</f>
        <v>179739.53846153847</v>
      </c>
      <c r="AC66" s="124">
        <f t="shared" ref="AC66:AL70" si="11">(O66-D66)/D66</f>
        <v>-1.9278764805414551E-2</v>
      </c>
      <c r="AD66" s="124">
        <f t="shared" si="11"/>
        <v>-0.25993331480966936</v>
      </c>
      <c r="AE66" s="124">
        <f t="shared" si="11"/>
        <v>-0.20069048185132352</v>
      </c>
      <c r="AF66" s="198">
        <f t="shared" si="11"/>
        <v>8.5986559435936982E-3</v>
      </c>
      <c r="AG66" s="124">
        <f t="shared" si="11"/>
        <v>-2.9543917413347453E-2</v>
      </c>
      <c r="AH66" s="124">
        <f t="shared" si="11"/>
        <v>-2.4004493614771655E-2</v>
      </c>
      <c r="AI66" s="198">
        <f t="shared" si="11"/>
        <v>5.7134849023856497E-4</v>
      </c>
      <c r="AJ66" s="124">
        <f t="shared" si="11"/>
        <v>-4.2036545858494909E-2</v>
      </c>
      <c r="AK66" s="170">
        <f t="shared" si="11"/>
        <v>-2.4018621292512858E-2</v>
      </c>
      <c r="AL66" s="170">
        <f t="shared" si="11"/>
        <v>-6.8647736764810258E-2</v>
      </c>
      <c r="AM66" s="170">
        <f>(Y66-B66)/B66</f>
        <v>-9.2202568649797867E-2</v>
      </c>
      <c r="AN66" s="272">
        <f>(Z66-C66)/C66</f>
        <v>-6.5973254086181274E-3</v>
      </c>
      <c r="AO66" s="171">
        <f>(AA66-D66)/D66</f>
        <v>6.3187394247038911E-2</v>
      </c>
    </row>
    <row r="67" spans="1:41" ht="15" customHeight="1" x14ac:dyDescent="0.35">
      <c r="A67" s="74" t="s">
        <v>24</v>
      </c>
      <c r="B67" s="197">
        <v>0</v>
      </c>
      <c r="C67" s="197">
        <v>0</v>
      </c>
      <c r="D67" s="198">
        <v>0</v>
      </c>
      <c r="E67" s="198">
        <v>0</v>
      </c>
      <c r="F67" s="198">
        <v>0</v>
      </c>
      <c r="G67" s="198">
        <v>0</v>
      </c>
      <c r="H67" s="198">
        <v>0</v>
      </c>
      <c r="I67" s="198">
        <v>0</v>
      </c>
      <c r="J67" s="198">
        <v>0</v>
      </c>
      <c r="K67" s="198">
        <v>0</v>
      </c>
      <c r="L67" s="198">
        <v>0</v>
      </c>
      <c r="M67" s="198">
        <v>0</v>
      </c>
      <c r="N67" s="198">
        <f>((B66*B67)+(C66*C67)+(D66*D67)+(E66*E67)+(F66*F67)+(G66*G67)+(H66*H67)+(I66*I67)+(J66*J67)+(K66*K67)+(L66*L67)+(M66*M67))/SUM(B66:M66)</f>
        <v>0</v>
      </c>
      <c r="O67" s="124">
        <v>0.18377778017404056</v>
      </c>
      <c r="P67" s="124">
        <v>0.53750898157078775</v>
      </c>
      <c r="Q67" s="124">
        <v>0.4188237043830676</v>
      </c>
      <c r="R67" s="124">
        <v>0.31900426540543197</v>
      </c>
      <c r="S67" s="124">
        <v>0.25979211012544706</v>
      </c>
      <c r="T67" s="124">
        <v>0.24965581836237249</v>
      </c>
      <c r="U67" s="124">
        <v>0.27147259093259785</v>
      </c>
      <c r="V67" s="124">
        <v>0.27161874987229001</v>
      </c>
      <c r="W67" s="124">
        <v>0.35602328705776981</v>
      </c>
      <c r="X67" s="124">
        <v>0.40465904228192245</v>
      </c>
      <c r="Y67" s="124">
        <v>0.37563194577370429</v>
      </c>
      <c r="Z67" s="124">
        <v>0.35840612660045473</v>
      </c>
      <c r="AA67" s="124">
        <v>0.33547520763913063</v>
      </c>
      <c r="AB67" s="124">
        <f>((O66*O67)+(P66*P67)+(Q66*Q67)+(R66*R67)+(S66*S67)+(T66*T67)+(U66*U67)+(V66*V67)+(W66*W67)+(X66*X67)+(Y66*Y67)+(Z66*Z67)+(AA66*AA67))/SUM(O66:AA66)</f>
        <v>0.32975022832183665</v>
      </c>
      <c r="AC67" s="124" t="s">
        <v>46</v>
      </c>
      <c r="AD67" s="124" t="s">
        <v>46</v>
      </c>
      <c r="AE67" s="124" t="s">
        <v>46</v>
      </c>
      <c r="AF67" s="124" t="s">
        <v>46</v>
      </c>
      <c r="AG67" s="124" t="s">
        <v>46</v>
      </c>
      <c r="AH67" s="124" t="s">
        <v>46</v>
      </c>
      <c r="AI67" s="124" t="s">
        <v>46</v>
      </c>
      <c r="AJ67" s="124" t="s">
        <v>46</v>
      </c>
      <c r="AK67" s="124" t="s">
        <v>46</v>
      </c>
      <c r="AL67" s="124" t="s">
        <v>46</v>
      </c>
      <c r="AM67" s="124" t="s">
        <v>46</v>
      </c>
      <c r="AN67" s="124" t="s">
        <v>46</v>
      </c>
      <c r="AO67" s="125" t="s">
        <v>46</v>
      </c>
    </row>
    <row r="68" spans="1:41" ht="15" customHeight="1" x14ac:dyDescent="0.35">
      <c r="A68" s="74" t="s">
        <v>25</v>
      </c>
      <c r="B68" s="195">
        <v>8502</v>
      </c>
      <c r="C68" s="195">
        <v>7133</v>
      </c>
      <c r="D68" s="167">
        <v>7888</v>
      </c>
      <c r="E68" s="167">
        <v>8684</v>
      </c>
      <c r="F68" s="167">
        <v>8575</v>
      </c>
      <c r="G68" s="167">
        <v>7664</v>
      </c>
      <c r="H68" s="167">
        <v>7803</v>
      </c>
      <c r="I68" s="167">
        <v>7662</v>
      </c>
      <c r="J68" s="167">
        <v>8192</v>
      </c>
      <c r="K68" s="167">
        <v>9376</v>
      </c>
      <c r="L68" s="167">
        <v>8646</v>
      </c>
      <c r="M68" s="167">
        <v>8183</v>
      </c>
      <c r="N68" s="167">
        <f>SUM(B68:M68)/12</f>
        <v>8192.3333333333339</v>
      </c>
      <c r="O68" s="167">
        <v>6974</v>
      </c>
      <c r="P68" s="167">
        <v>4307</v>
      </c>
      <c r="Q68" s="167">
        <v>7047</v>
      </c>
      <c r="R68" s="167">
        <v>7989</v>
      </c>
      <c r="S68" s="167">
        <v>7547</v>
      </c>
      <c r="T68" s="167">
        <v>7424</v>
      </c>
      <c r="U68" s="167">
        <v>8124</v>
      </c>
      <c r="V68" s="167">
        <v>7977</v>
      </c>
      <c r="W68" s="167">
        <v>7376</v>
      </c>
      <c r="X68" s="167">
        <v>7525</v>
      </c>
      <c r="Y68" s="167">
        <v>7880</v>
      </c>
      <c r="Z68" s="167">
        <v>7607</v>
      </c>
      <c r="AA68" s="167">
        <v>8867</v>
      </c>
      <c r="AB68" s="169">
        <f>SUM(O68:AA68)/13</f>
        <v>7434.1538461538457</v>
      </c>
      <c r="AC68" s="124">
        <f>(O68-D68)/D68</f>
        <v>-0.11587221095334685</v>
      </c>
      <c r="AD68" s="124">
        <f t="shared" si="11"/>
        <v>-0.50403040073698757</v>
      </c>
      <c r="AE68" s="124">
        <f t="shared" si="11"/>
        <v>-0.17819241982507289</v>
      </c>
      <c r="AF68" s="124">
        <f t="shared" si="11"/>
        <v>4.2406054279749479E-2</v>
      </c>
      <c r="AG68" s="124">
        <f t="shared" si="11"/>
        <v>-3.28078943995899E-2</v>
      </c>
      <c r="AH68" s="124">
        <f t="shared" si="11"/>
        <v>-3.1062385800052206E-2</v>
      </c>
      <c r="AI68" s="124">
        <f t="shared" si="11"/>
        <v>-8.30078125E-3</v>
      </c>
      <c r="AJ68" s="124">
        <f t="shared" si="11"/>
        <v>-0.14921075085324231</v>
      </c>
      <c r="AK68" s="124">
        <f t="shared" si="11"/>
        <v>-0.14688873467499422</v>
      </c>
      <c r="AL68" s="124">
        <f t="shared" si="11"/>
        <v>-8.0410607356715139E-2</v>
      </c>
      <c r="AM68" s="124">
        <f>(Y68-B68)/B68</f>
        <v>-7.3159256645495177E-2</v>
      </c>
      <c r="AN68" s="124">
        <f>(Z68-C68)/C68</f>
        <v>6.6451703350623864E-2</v>
      </c>
      <c r="AO68" s="125">
        <f>(AA68-D68)/D68</f>
        <v>0.12411257606490872</v>
      </c>
    </row>
    <row r="69" spans="1:41" ht="15" customHeight="1" x14ac:dyDescent="0.35">
      <c r="A69" s="74" t="s">
        <v>26</v>
      </c>
      <c r="B69" s="197">
        <v>0</v>
      </c>
      <c r="C69" s="197">
        <v>0</v>
      </c>
      <c r="D69" s="198">
        <v>0</v>
      </c>
      <c r="E69" s="198">
        <v>0</v>
      </c>
      <c r="F69" s="198">
        <v>0</v>
      </c>
      <c r="G69" s="198">
        <v>0</v>
      </c>
      <c r="H69" s="198">
        <v>0</v>
      </c>
      <c r="I69" s="198">
        <v>0</v>
      </c>
      <c r="J69" s="198">
        <v>0</v>
      </c>
      <c r="K69" s="198">
        <v>0</v>
      </c>
      <c r="L69" s="198">
        <v>0</v>
      </c>
      <c r="M69" s="198">
        <v>0</v>
      </c>
      <c r="N69" s="198">
        <f>((B68*B69)+(C68*C69)+(D68*D69)+(E68*E69)+(F68*F69)+(G68*G69)+(H68*H69)+(I68*I69)+(J68*J69)+(K68*K69)+(L68*L69)+(M68*M69))/SUM(B68:M68)</f>
        <v>0</v>
      </c>
      <c r="O69" s="198">
        <v>0</v>
      </c>
      <c r="P69" s="124">
        <v>5.7348502437891802E-2</v>
      </c>
      <c r="Q69" s="124">
        <v>0.24705548460337731</v>
      </c>
      <c r="R69" s="124">
        <v>0.17624233320816121</v>
      </c>
      <c r="S69" s="124">
        <v>0.12018020405459123</v>
      </c>
      <c r="T69" s="124">
        <v>0.125</v>
      </c>
      <c r="U69" s="124">
        <v>0.12444608567208272</v>
      </c>
      <c r="V69" s="124">
        <v>0.14479127491538171</v>
      </c>
      <c r="W69" s="124">
        <v>0.25447396963123642</v>
      </c>
      <c r="X69" s="124">
        <v>0.28000000000000003</v>
      </c>
      <c r="Y69" s="124">
        <v>0.24352791878172589</v>
      </c>
      <c r="Z69" s="124">
        <v>0.23241751018798476</v>
      </c>
      <c r="AA69" s="124">
        <v>0.18675989624450209</v>
      </c>
      <c r="AB69" s="124">
        <f>((O68*O69)+(P68*P69)+(Q68*Q69)+(R68*R69)+(S68*S69)+(T68*T69)+(U68*U69)+(V68*V69)+(W68*W69)+(X68*X69)+(Y68*Y69)+(Z68*Z69)+(AA68*AA69))/SUM(O68:AA68)</f>
        <v>0.17304747320061256</v>
      </c>
      <c r="AC69" s="124" t="s">
        <v>46</v>
      </c>
      <c r="AD69" s="124" t="s">
        <v>46</v>
      </c>
      <c r="AE69" s="124" t="s">
        <v>46</v>
      </c>
      <c r="AF69" s="124" t="s">
        <v>46</v>
      </c>
      <c r="AG69" s="124" t="s">
        <v>46</v>
      </c>
      <c r="AH69" s="124" t="s">
        <v>46</v>
      </c>
      <c r="AI69" s="124" t="s">
        <v>46</v>
      </c>
      <c r="AJ69" s="124" t="s">
        <v>46</v>
      </c>
      <c r="AK69" s="124" t="s">
        <v>46</v>
      </c>
      <c r="AL69" s="124" t="s">
        <v>46</v>
      </c>
      <c r="AM69" s="124" t="s">
        <v>46</v>
      </c>
      <c r="AN69" s="124" t="s">
        <v>46</v>
      </c>
      <c r="AO69" s="125" t="s">
        <v>46</v>
      </c>
    </row>
    <row r="70" spans="1:41" ht="15" customHeight="1" x14ac:dyDescent="0.35">
      <c r="A70" s="181" t="s">
        <v>28</v>
      </c>
      <c r="B70" s="235">
        <v>79884</v>
      </c>
      <c r="C70" s="235">
        <v>65808</v>
      </c>
      <c r="D70" s="229">
        <v>72573</v>
      </c>
      <c r="E70" s="229">
        <v>135961</v>
      </c>
      <c r="F70" s="229">
        <v>87455</v>
      </c>
      <c r="G70" s="229">
        <v>78423</v>
      </c>
      <c r="H70" s="229">
        <v>83305</v>
      </c>
      <c r="I70" s="229">
        <v>77377</v>
      </c>
      <c r="J70" s="229">
        <v>81102</v>
      </c>
      <c r="K70" s="229">
        <v>104142</v>
      </c>
      <c r="L70" s="229">
        <v>100217</v>
      </c>
      <c r="M70" s="229">
        <v>82259</v>
      </c>
      <c r="N70" s="229">
        <f>SUM(B70:M70)/12</f>
        <v>87375.5</v>
      </c>
      <c r="O70" s="229">
        <v>80659</v>
      </c>
      <c r="P70" s="229">
        <v>105606</v>
      </c>
      <c r="Q70" s="229">
        <v>77804</v>
      </c>
      <c r="R70" s="229">
        <v>87224</v>
      </c>
      <c r="S70" s="229">
        <v>86091</v>
      </c>
      <c r="T70" s="229">
        <v>81531</v>
      </c>
      <c r="U70" s="229">
        <v>89896</v>
      </c>
      <c r="V70" s="229">
        <v>108300</v>
      </c>
      <c r="W70" s="229">
        <v>115015</v>
      </c>
      <c r="X70" s="229">
        <v>85103</v>
      </c>
      <c r="Y70" s="229">
        <v>81704</v>
      </c>
      <c r="Z70" s="229">
        <v>74807</v>
      </c>
      <c r="AA70" s="229">
        <v>95741</v>
      </c>
      <c r="AB70" s="230">
        <f>SUM(O70:AA70)/13</f>
        <v>89960.076923076922</v>
      </c>
      <c r="AC70" s="175">
        <f>(O70-D70)/D70</f>
        <v>0.11141884722968597</v>
      </c>
      <c r="AD70" s="175">
        <f t="shared" si="11"/>
        <v>-0.22326255323217686</v>
      </c>
      <c r="AE70" s="175">
        <f t="shared" si="11"/>
        <v>-0.11035389628952033</v>
      </c>
      <c r="AF70" s="175">
        <f t="shared" si="11"/>
        <v>0.11222472998992643</v>
      </c>
      <c r="AG70" s="175">
        <f t="shared" si="11"/>
        <v>3.3443370746053656E-2</v>
      </c>
      <c r="AH70" s="175">
        <f t="shared" si="11"/>
        <v>5.3685203613476874E-2</v>
      </c>
      <c r="AI70" s="175">
        <f t="shared" si="11"/>
        <v>0.10843135804295825</v>
      </c>
      <c r="AJ70" s="175">
        <f t="shared" si="11"/>
        <v>3.9926254537074379E-2</v>
      </c>
      <c r="AK70" s="175">
        <f t="shared" si="11"/>
        <v>0.14765957871419022</v>
      </c>
      <c r="AL70" s="175">
        <f t="shared" si="11"/>
        <v>3.4573724455682658E-2</v>
      </c>
      <c r="AM70" s="175">
        <f>(Y70-B70)/B70</f>
        <v>2.278303540133193E-2</v>
      </c>
      <c r="AN70" s="175">
        <f>(Z70-C70)/C70</f>
        <v>0.13674629224410406</v>
      </c>
      <c r="AO70" s="189">
        <f>(AA70-D70)/D70</f>
        <v>0.31923718187204608</v>
      </c>
    </row>
    <row r="71" spans="1:41" ht="17.25" customHeight="1" x14ac:dyDescent="0.35">
      <c r="A71" s="56" t="s">
        <v>29</v>
      </c>
      <c r="B71" s="2"/>
      <c r="C71" s="2"/>
      <c r="D71" s="2"/>
      <c r="E71" s="2"/>
      <c r="F71" s="2"/>
      <c r="G71" s="2"/>
      <c r="H71" s="2"/>
      <c r="I71" s="2"/>
      <c r="J71" s="2"/>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239"/>
    </row>
    <row r="72" spans="1:41" ht="12" customHeight="1" x14ac:dyDescent="0.35">
      <c r="A72" s="75" t="s">
        <v>125</v>
      </c>
      <c r="B72" s="2"/>
      <c r="C72" s="2"/>
      <c r="D72" s="2"/>
      <c r="E72" s="2"/>
      <c r="F72" s="2"/>
      <c r="G72" s="2"/>
      <c r="H72" s="2"/>
      <c r="I72" s="2"/>
      <c r="J72" s="2"/>
      <c r="K72" s="67"/>
      <c r="L72" s="67"/>
      <c r="M72" s="67"/>
      <c r="N72" s="68"/>
      <c r="O72" s="67"/>
      <c r="P72" s="67"/>
      <c r="Q72" s="67"/>
      <c r="R72" s="67"/>
      <c r="S72" s="67"/>
      <c r="T72" s="67"/>
      <c r="U72" s="67"/>
      <c r="V72" s="67"/>
      <c r="W72" s="67"/>
      <c r="X72" s="67"/>
      <c r="Y72" s="67"/>
      <c r="Z72" s="67"/>
      <c r="AA72" s="67"/>
      <c r="AB72" s="67"/>
      <c r="AC72" s="67"/>
      <c r="AD72" s="67"/>
      <c r="AE72" s="68"/>
      <c r="AF72" s="69"/>
      <c r="AG72" s="69"/>
      <c r="AH72" s="69"/>
      <c r="AI72" s="69"/>
      <c r="AJ72" s="69"/>
      <c r="AK72" s="69"/>
      <c r="AL72" s="69"/>
      <c r="AM72" s="69"/>
      <c r="AN72" s="69"/>
      <c r="AO72" s="69"/>
    </row>
    <row r="73" spans="1:41" ht="12" customHeight="1" x14ac:dyDescent="0.35">
      <c r="A73" s="75" t="s">
        <v>30</v>
      </c>
      <c r="B73" s="2"/>
      <c r="C73" s="2"/>
      <c r="D73" s="2"/>
      <c r="E73" s="2"/>
      <c r="F73" s="2"/>
      <c r="G73" s="2"/>
      <c r="H73" s="2"/>
      <c r="I73" s="2"/>
      <c r="J73" s="2"/>
      <c r="K73" s="67"/>
      <c r="L73" s="67"/>
      <c r="M73" s="67"/>
      <c r="N73" s="68"/>
      <c r="O73" s="67"/>
      <c r="P73" s="67"/>
      <c r="Q73" s="67"/>
      <c r="R73" s="67"/>
      <c r="S73" s="67"/>
      <c r="T73" s="67"/>
      <c r="U73" s="67"/>
      <c r="V73" s="67"/>
      <c r="W73" s="67"/>
      <c r="X73" s="67"/>
      <c r="Y73" s="67"/>
      <c r="Z73" s="67"/>
      <c r="AA73" s="67"/>
      <c r="AB73" s="67"/>
      <c r="AC73" s="67"/>
      <c r="AD73" s="67"/>
      <c r="AE73" s="68"/>
      <c r="AF73" s="69"/>
      <c r="AG73" s="69"/>
      <c r="AH73" s="69"/>
      <c r="AI73" s="69"/>
      <c r="AJ73" s="69"/>
      <c r="AK73" s="69"/>
      <c r="AL73" s="69"/>
      <c r="AM73" s="69"/>
      <c r="AN73" s="69"/>
      <c r="AO73" s="69"/>
    </row>
    <row r="74" spans="1:41" ht="12" customHeight="1" x14ac:dyDescent="0.35">
      <c r="A74" s="75" t="s">
        <v>43</v>
      </c>
      <c r="B74" s="26"/>
      <c r="C74" s="26"/>
      <c r="D74" s="26"/>
      <c r="E74" s="26"/>
      <c r="F74" s="26"/>
      <c r="G74" s="26"/>
      <c r="H74" s="26"/>
      <c r="I74" s="26"/>
      <c r="J74" s="26"/>
      <c r="K74" s="67"/>
      <c r="L74" s="67"/>
      <c r="M74" s="67"/>
      <c r="N74" s="68"/>
      <c r="O74" s="67"/>
      <c r="P74" s="67"/>
      <c r="Q74" s="67"/>
      <c r="R74" s="67"/>
      <c r="S74" s="67"/>
      <c r="T74" s="67"/>
      <c r="U74" s="67"/>
      <c r="V74" s="67"/>
      <c r="W74" s="67"/>
      <c r="X74" s="67"/>
      <c r="Y74" s="67"/>
      <c r="Z74" s="67"/>
      <c r="AA74" s="67"/>
      <c r="AB74" s="67"/>
      <c r="AC74" s="67"/>
      <c r="AD74" s="67"/>
      <c r="AE74" s="68"/>
      <c r="AF74" s="69"/>
      <c r="AG74" s="69"/>
      <c r="AH74" s="69"/>
      <c r="AI74" s="69"/>
      <c r="AJ74" s="69"/>
      <c r="AK74" s="69"/>
      <c r="AL74" s="69"/>
      <c r="AM74" s="69"/>
      <c r="AN74" s="69"/>
      <c r="AO74" s="69"/>
    </row>
    <row r="75" spans="1:41" ht="12" customHeight="1" x14ac:dyDescent="0.35">
      <c r="A75" s="241" t="s">
        <v>49</v>
      </c>
      <c r="B75" s="241"/>
      <c r="C75" s="241"/>
      <c r="D75" s="241"/>
      <c r="E75" s="241"/>
      <c r="F75" s="241"/>
      <c r="G75" s="241"/>
      <c r="H75" s="241"/>
      <c r="I75" s="241"/>
      <c r="J75" s="241"/>
      <c r="K75" s="241"/>
      <c r="L75" s="241"/>
      <c r="M75" s="241"/>
      <c r="N75" s="241"/>
      <c r="O75" s="241"/>
      <c r="P75" s="241"/>
      <c r="Q75" s="241"/>
      <c r="R75" s="241"/>
      <c r="S75" s="241"/>
      <c r="T75" s="241"/>
      <c r="U75" s="241"/>
      <c r="V75" s="241"/>
      <c r="W75" s="241"/>
      <c r="X75" s="241"/>
      <c r="Y75" s="241"/>
      <c r="Z75" s="241"/>
      <c r="AA75" s="241"/>
      <c r="AB75" s="241"/>
      <c r="AC75" s="241"/>
      <c r="AD75" s="241"/>
      <c r="AE75" s="241"/>
      <c r="AF75" s="241"/>
      <c r="AG75" s="241"/>
      <c r="AH75" s="241"/>
      <c r="AI75" s="241"/>
      <c r="AJ75" s="241"/>
      <c r="AK75" s="241"/>
      <c r="AL75" s="241"/>
      <c r="AM75" s="241"/>
      <c r="AN75" s="241"/>
      <c r="AO75" s="241"/>
    </row>
    <row r="76" spans="1:41" ht="12" customHeight="1" x14ac:dyDescent="0.35">
      <c r="A76" s="92" t="s">
        <v>59</v>
      </c>
      <c r="B76" s="92"/>
      <c r="C76" s="92"/>
      <c r="D76" s="29"/>
      <c r="E76" s="29"/>
      <c r="F76" s="29"/>
      <c r="G76" s="29"/>
      <c r="H76" s="29"/>
      <c r="I76" s="29"/>
      <c r="J76" s="29"/>
      <c r="K76" s="199"/>
      <c r="L76" s="199"/>
      <c r="M76" s="199"/>
      <c r="N76" s="59"/>
      <c r="O76" s="199"/>
      <c r="P76" s="199"/>
      <c r="Q76" s="199"/>
      <c r="R76" s="199"/>
      <c r="S76" s="199"/>
      <c r="T76" s="199"/>
      <c r="U76" s="199"/>
      <c r="V76" s="199"/>
      <c r="W76" s="199"/>
      <c r="X76" s="199"/>
      <c r="Y76" s="199"/>
      <c r="Z76" s="199"/>
      <c r="AA76" s="199"/>
      <c r="AB76" s="199"/>
      <c r="AC76" s="199"/>
      <c r="AD76" s="199"/>
      <c r="AE76" s="60"/>
      <c r="AF76" s="200"/>
      <c r="AG76" s="200"/>
      <c r="AH76" s="200"/>
      <c r="AI76" s="200"/>
      <c r="AJ76" s="200"/>
      <c r="AK76" s="200"/>
      <c r="AL76" s="200"/>
      <c r="AM76" s="200"/>
      <c r="AN76" s="200"/>
      <c r="AO76" s="200"/>
    </row>
    <row r="77" spans="1:41" ht="12" customHeight="1" x14ac:dyDescent="0.35">
      <c r="A77" s="278" t="s">
        <v>268</v>
      </c>
      <c r="B77" s="92"/>
      <c r="C77" s="92"/>
      <c r="D77" s="29"/>
      <c r="E77" s="29"/>
      <c r="F77" s="29"/>
      <c r="G77" s="29"/>
      <c r="H77" s="29"/>
      <c r="I77" s="29"/>
      <c r="J77" s="29"/>
      <c r="K77" s="23"/>
      <c r="L77" s="23"/>
      <c r="M77" s="23"/>
      <c r="N77" s="60"/>
      <c r="O77" s="23"/>
      <c r="P77" s="23"/>
      <c r="Q77" s="23"/>
      <c r="R77" s="23"/>
      <c r="S77" s="23"/>
      <c r="T77" s="23"/>
      <c r="U77" s="23"/>
      <c r="V77" s="23"/>
      <c r="W77" s="23"/>
      <c r="X77" s="23"/>
      <c r="Y77" s="60"/>
      <c r="Z77" s="152"/>
      <c r="AA77" s="152"/>
      <c r="AB77" s="152"/>
      <c r="AC77" s="152"/>
      <c r="AD77" s="152"/>
      <c r="AE77" s="152"/>
      <c r="AF77" s="152"/>
      <c r="AG77" s="152"/>
      <c r="AH77" s="152"/>
      <c r="AI77" s="152"/>
      <c r="AJ77" s="152"/>
      <c r="AK77" s="113"/>
      <c r="AL77" s="113"/>
      <c r="AM77" s="113"/>
      <c r="AN77" s="113"/>
      <c r="AO77" s="153"/>
    </row>
    <row r="78" spans="1:41" ht="12" customHeight="1" x14ac:dyDescent="0.35">
      <c r="A78" s="92" t="s">
        <v>45</v>
      </c>
      <c r="B78" s="92"/>
      <c r="C78" s="92"/>
      <c r="D78" s="29"/>
      <c r="E78" s="29"/>
      <c r="F78" s="29"/>
      <c r="G78" s="29"/>
      <c r="H78" s="29"/>
      <c r="I78" s="29"/>
      <c r="J78" s="29"/>
      <c r="K78" s="23"/>
      <c r="L78" s="23"/>
      <c r="M78" s="23"/>
      <c r="N78" s="60"/>
      <c r="O78" s="23"/>
      <c r="P78" s="23"/>
      <c r="Q78" s="23"/>
      <c r="R78" s="23"/>
      <c r="S78" s="23"/>
      <c r="T78" s="23"/>
      <c r="U78" s="23"/>
      <c r="V78" s="23"/>
      <c r="W78" s="23"/>
      <c r="X78" s="23"/>
      <c r="Y78" s="23"/>
      <c r="Z78" s="23"/>
      <c r="AA78" s="23"/>
      <c r="AB78" s="23"/>
      <c r="AC78" s="23"/>
      <c r="AD78" s="23"/>
      <c r="AE78" s="60"/>
      <c r="AF78" s="152"/>
      <c r="AG78" s="152"/>
      <c r="AH78" s="152"/>
      <c r="AI78" s="152"/>
      <c r="AJ78" s="152"/>
      <c r="AK78" s="152"/>
      <c r="AL78" s="152"/>
      <c r="AM78" s="152"/>
      <c r="AN78" s="152"/>
      <c r="AO78" s="152"/>
    </row>
    <row r="79" spans="1:41" ht="12" customHeight="1" x14ac:dyDescent="0.35">
      <c r="A79" s="75" t="s">
        <v>269</v>
      </c>
      <c r="B79" s="92"/>
      <c r="C79" s="92"/>
      <c r="D79" s="29"/>
      <c r="E79" s="29"/>
      <c r="F79" s="29"/>
      <c r="G79" s="29"/>
      <c r="H79" s="29"/>
      <c r="I79" s="29"/>
      <c r="J79" s="29"/>
      <c r="K79" s="23"/>
      <c r="L79" s="23"/>
      <c r="M79" s="23"/>
      <c r="N79" s="59"/>
      <c r="O79" s="23"/>
      <c r="P79" s="23"/>
      <c r="Q79" s="23"/>
      <c r="R79" s="23"/>
      <c r="S79" s="23"/>
      <c r="T79" s="23"/>
      <c r="U79" s="23"/>
      <c r="V79" s="23"/>
      <c r="W79" s="23"/>
      <c r="X79" s="23"/>
      <c r="Y79" s="23"/>
      <c r="Z79" s="23"/>
      <c r="AA79" s="23"/>
      <c r="AB79" s="23"/>
      <c r="AC79" s="23"/>
      <c r="AD79" s="23"/>
      <c r="AE79" s="60"/>
      <c r="AF79" s="24"/>
      <c r="AG79" s="24"/>
      <c r="AH79" s="24"/>
      <c r="AI79" s="24"/>
      <c r="AJ79" s="24"/>
      <c r="AK79" s="24"/>
      <c r="AL79" s="24"/>
      <c r="AM79" s="24"/>
      <c r="AN79" s="24"/>
      <c r="AO79" s="24"/>
    </row>
    <row r="80" spans="1:41" ht="12" customHeight="1" x14ac:dyDescent="0.35">
      <c r="A80" s="56" t="s">
        <v>32</v>
      </c>
      <c r="B80" s="56"/>
      <c r="C80" s="56"/>
      <c r="D80" s="113"/>
      <c r="E80" s="113"/>
      <c r="F80" s="113"/>
      <c r="G80" s="113"/>
      <c r="H80" s="113"/>
      <c r="I80" s="113"/>
      <c r="J80" s="113"/>
      <c r="K80" s="23"/>
      <c r="L80" s="23"/>
      <c r="M80" s="23"/>
      <c r="N80" s="59"/>
      <c r="O80" s="23"/>
      <c r="P80" s="23"/>
      <c r="Q80" s="23"/>
      <c r="R80" s="23"/>
      <c r="S80" s="23"/>
      <c r="T80" s="23"/>
      <c r="U80" s="23"/>
      <c r="V80" s="23"/>
      <c r="W80" s="23"/>
      <c r="X80" s="23"/>
      <c r="Y80" s="23"/>
      <c r="Z80" s="23"/>
      <c r="AA80" s="23"/>
      <c r="AB80" s="23"/>
      <c r="AC80" s="23"/>
      <c r="AD80" s="23"/>
      <c r="AE80" s="60"/>
      <c r="AF80" s="24"/>
      <c r="AG80" s="24"/>
      <c r="AH80" s="24"/>
      <c r="AI80" s="24"/>
      <c r="AJ80" s="24"/>
      <c r="AK80" s="24"/>
      <c r="AL80" s="24"/>
      <c r="AM80" s="24"/>
      <c r="AN80" s="24"/>
      <c r="AO80" s="24"/>
    </row>
    <row r="81" spans="1:41" ht="30" customHeight="1" x14ac:dyDescent="0.35">
      <c r="A81" s="61" t="s">
        <v>270</v>
      </c>
      <c r="B81" s="61"/>
      <c r="C81" s="61"/>
      <c r="D81" s="154"/>
      <c r="E81" s="154"/>
      <c r="F81" s="154"/>
      <c r="G81" s="154"/>
      <c r="H81" s="154"/>
      <c r="I81" s="154"/>
      <c r="J81" s="154"/>
      <c r="K81" s="23"/>
      <c r="L81" s="23"/>
      <c r="M81" s="23"/>
      <c r="N81" s="59"/>
      <c r="O81" s="23"/>
      <c r="P81" s="23"/>
      <c r="Q81" s="23"/>
      <c r="R81" s="23"/>
      <c r="S81" s="23"/>
      <c r="T81" s="23"/>
      <c r="U81" s="23"/>
      <c r="V81" s="23"/>
      <c r="W81" s="23"/>
      <c r="X81" s="23"/>
      <c r="Y81" s="23"/>
      <c r="Z81" s="23"/>
      <c r="AA81" s="23"/>
      <c r="AB81" s="23"/>
      <c r="AC81" s="23"/>
      <c r="AD81" s="23"/>
      <c r="AE81" s="60"/>
      <c r="AF81" s="24"/>
      <c r="AG81" s="24"/>
      <c r="AH81" s="24"/>
      <c r="AI81" s="24"/>
      <c r="AJ81" s="24"/>
      <c r="AK81" s="24"/>
      <c r="AL81" s="24"/>
      <c r="AM81" s="24"/>
      <c r="AN81" s="24"/>
      <c r="AO81" s="24"/>
    </row>
    <row r="82" spans="1:41" ht="20.25" customHeight="1" x14ac:dyDescent="0.35">
      <c r="A82" s="191" t="s">
        <v>224</v>
      </c>
      <c r="B82" s="165"/>
      <c r="C82" s="165"/>
      <c r="D82" s="165"/>
      <c r="E82" s="165"/>
      <c r="F82" s="165"/>
      <c r="G82" s="165"/>
      <c r="H82" s="165"/>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5"/>
      <c r="AF82" s="165"/>
      <c r="AG82" s="165"/>
      <c r="AH82" s="165"/>
      <c r="AI82" s="165"/>
      <c r="AJ82" s="165"/>
      <c r="AK82" s="165"/>
      <c r="AL82" s="165"/>
      <c r="AM82" s="165"/>
      <c r="AN82" s="165"/>
      <c r="AO82" s="166"/>
    </row>
    <row r="83" spans="1:41" ht="15" customHeight="1" x14ac:dyDescent="0.35">
      <c r="A83" s="130"/>
      <c r="B83" s="279" t="s">
        <v>145</v>
      </c>
      <c r="C83" s="280"/>
      <c r="D83" s="280"/>
      <c r="E83" s="280"/>
      <c r="F83" s="280"/>
      <c r="G83" s="280"/>
      <c r="H83" s="280"/>
      <c r="I83" s="280"/>
      <c r="J83" s="280"/>
      <c r="K83" s="280"/>
      <c r="L83" s="280"/>
      <c r="M83" s="280"/>
      <c r="N83" s="281"/>
      <c r="O83" s="279" t="s">
        <v>55</v>
      </c>
      <c r="P83" s="280"/>
      <c r="Q83" s="280"/>
      <c r="R83" s="280"/>
      <c r="S83" s="280"/>
      <c r="T83" s="280"/>
      <c r="U83" s="280"/>
      <c r="V83" s="280"/>
      <c r="W83" s="280"/>
      <c r="X83" s="280"/>
      <c r="Y83" s="280"/>
      <c r="Z83" s="280"/>
      <c r="AA83" s="280"/>
      <c r="AB83" s="281"/>
      <c r="AC83" s="279" t="s">
        <v>57</v>
      </c>
      <c r="AD83" s="280"/>
      <c r="AE83" s="280"/>
      <c r="AF83" s="280"/>
      <c r="AG83" s="280"/>
      <c r="AH83" s="280"/>
      <c r="AI83" s="280"/>
      <c r="AJ83" s="280"/>
      <c r="AK83" s="280"/>
      <c r="AL83" s="280"/>
      <c r="AM83" s="280"/>
      <c r="AN83" s="280"/>
      <c r="AO83" s="281"/>
    </row>
    <row r="84" spans="1:41" ht="44.15" customHeight="1" x14ac:dyDescent="0.35">
      <c r="A84" s="106" t="s">
        <v>35</v>
      </c>
      <c r="B84" s="107" t="s">
        <v>203</v>
      </c>
      <c r="C84" s="107" t="s">
        <v>204</v>
      </c>
      <c r="D84" s="107" t="s">
        <v>193</v>
      </c>
      <c r="E84" s="107" t="s">
        <v>194</v>
      </c>
      <c r="F84" s="107" t="s">
        <v>195</v>
      </c>
      <c r="G84" s="107" t="s">
        <v>196</v>
      </c>
      <c r="H84" s="107" t="s">
        <v>197</v>
      </c>
      <c r="I84" s="107" t="s">
        <v>198</v>
      </c>
      <c r="J84" s="107" t="s">
        <v>199</v>
      </c>
      <c r="K84" s="107" t="s">
        <v>200</v>
      </c>
      <c r="L84" s="107" t="s">
        <v>201</v>
      </c>
      <c r="M84" s="107" t="s">
        <v>202</v>
      </c>
      <c r="N84" s="107" t="s">
        <v>168</v>
      </c>
      <c r="O84" s="107" t="s">
        <v>219</v>
      </c>
      <c r="P84" s="107" t="s">
        <v>216</v>
      </c>
      <c r="Q84" s="107" t="s">
        <v>215</v>
      </c>
      <c r="R84" s="107" t="s">
        <v>214</v>
      </c>
      <c r="S84" s="107" t="s">
        <v>213</v>
      </c>
      <c r="T84" s="107" t="s">
        <v>212</v>
      </c>
      <c r="U84" s="107" t="s">
        <v>217</v>
      </c>
      <c r="V84" s="107" t="s">
        <v>211</v>
      </c>
      <c r="W84" s="107" t="s">
        <v>210</v>
      </c>
      <c r="X84" s="107" t="s">
        <v>209</v>
      </c>
      <c r="Y84" s="107" t="s">
        <v>208</v>
      </c>
      <c r="Z84" s="107" t="s">
        <v>207</v>
      </c>
      <c r="AA84" s="107" t="s">
        <v>206</v>
      </c>
      <c r="AB84" s="107" t="s">
        <v>205</v>
      </c>
      <c r="AC84" s="107" t="s">
        <v>60</v>
      </c>
      <c r="AD84" s="107" t="s">
        <v>61</v>
      </c>
      <c r="AE84" s="107" t="s">
        <v>62</v>
      </c>
      <c r="AF84" s="107" t="s">
        <v>63</v>
      </c>
      <c r="AG84" s="107" t="s">
        <v>64</v>
      </c>
      <c r="AH84" s="107" t="s">
        <v>65</v>
      </c>
      <c r="AI84" s="107" t="s">
        <v>66</v>
      </c>
      <c r="AJ84" s="107" t="s">
        <v>67</v>
      </c>
      <c r="AK84" s="107" t="s">
        <v>68</v>
      </c>
      <c r="AL84" s="107" t="s">
        <v>69</v>
      </c>
      <c r="AM84" s="107" t="s">
        <v>70</v>
      </c>
      <c r="AN84" s="107" t="s">
        <v>71</v>
      </c>
      <c r="AO84" s="131" t="s">
        <v>72</v>
      </c>
    </row>
    <row r="85" spans="1:41" ht="15" customHeight="1" x14ac:dyDescent="0.35">
      <c r="A85" s="74" t="s">
        <v>23</v>
      </c>
      <c r="B85" s="195">
        <v>262334</v>
      </c>
      <c r="C85" s="195">
        <v>226172</v>
      </c>
      <c r="D85" s="167">
        <v>254447</v>
      </c>
      <c r="E85" s="167">
        <v>281936</v>
      </c>
      <c r="F85" s="167">
        <v>274473</v>
      </c>
      <c r="G85" s="167">
        <v>245406</v>
      </c>
      <c r="H85" s="167">
        <v>258526</v>
      </c>
      <c r="I85" s="167">
        <v>250083</v>
      </c>
      <c r="J85" s="167">
        <v>255947</v>
      </c>
      <c r="K85" s="167">
        <v>281218</v>
      </c>
      <c r="L85" s="167">
        <v>265453</v>
      </c>
      <c r="M85" s="167">
        <v>243952</v>
      </c>
      <c r="N85" s="167">
        <f>SUM(B85:M85)/12</f>
        <v>258328.91666666666</v>
      </c>
      <c r="O85" s="167">
        <v>254816</v>
      </c>
      <c r="P85" s="167">
        <v>215465</v>
      </c>
      <c r="Q85" s="167">
        <v>225098</v>
      </c>
      <c r="R85" s="167">
        <v>256669</v>
      </c>
      <c r="S85" s="167">
        <v>258122</v>
      </c>
      <c r="T85" s="167">
        <v>248012</v>
      </c>
      <c r="U85" s="167">
        <v>263391</v>
      </c>
      <c r="V85" s="167">
        <v>273716</v>
      </c>
      <c r="W85" s="167">
        <v>267619</v>
      </c>
      <c r="X85" s="167">
        <v>243339</v>
      </c>
      <c r="Y85" s="167">
        <v>253002</v>
      </c>
      <c r="Z85" s="167">
        <v>238042</v>
      </c>
      <c r="AA85" s="167">
        <v>285739</v>
      </c>
      <c r="AB85" s="169">
        <f>SUM(O85:AA85)/13</f>
        <v>252540.76923076922</v>
      </c>
      <c r="AC85" s="198">
        <f t="shared" ref="AC85:AL89" si="12">(O85-D85)/D85</f>
        <v>1.4502037752459256E-3</v>
      </c>
      <c r="AD85" s="124">
        <f t="shared" si="12"/>
        <v>-0.23576627319675386</v>
      </c>
      <c r="AE85" s="124">
        <f t="shared" si="12"/>
        <v>-0.17989018956327216</v>
      </c>
      <c r="AF85" s="124">
        <f t="shared" si="12"/>
        <v>4.5895373381253921E-2</v>
      </c>
      <c r="AG85" s="198">
        <f t="shared" si="12"/>
        <v>-1.5627054919041025E-3</v>
      </c>
      <c r="AH85" s="198">
        <f t="shared" si="12"/>
        <v>-8.2812506247925688E-3</v>
      </c>
      <c r="AI85" s="124">
        <f t="shared" si="12"/>
        <v>2.9084146327169297E-2</v>
      </c>
      <c r="AJ85" s="124">
        <f t="shared" si="12"/>
        <v>-2.6676813006279824E-2</v>
      </c>
      <c r="AK85" s="198">
        <f t="shared" si="12"/>
        <v>8.1596365458292044E-3</v>
      </c>
      <c r="AL85" s="198">
        <f t="shared" si="12"/>
        <v>-2.5127894011936773E-3</v>
      </c>
      <c r="AM85" s="124">
        <f>(Y85-B85)/B85</f>
        <v>-3.5572971860300229E-2</v>
      </c>
      <c r="AN85" s="124">
        <f>(Z85-C85)/C85</f>
        <v>5.2482181702421166E-2</v>
      </c>
      <c r="AO85" s="125">
        <f>(AA85-D85)/D85</f>
        <v>0.12298042421407994</v>
      </c>
    </row>
    <row r="86" spans="1:41" ht="15" customHeight="1" x14ac:dyDescent="0.35">
      <c r="A86" s="74" t="s">
        <v>24</v>
      </c>
      <c r="B86" s="197">
        <v>0</v>
      </c>
      <c r="C86" s="197">
        <v>0</v>
      </c>
      <c r="D86" s="198">
        <v>0</v>
      </c>
      <c r="E86" s="198">
        <v>0</v>
      </c>
      <c r="F86" s="198">
        <v>0</v>
      </c>
      <c r="G86" s="198">
        <v>0</v>
      </c>
      <c r="H86" s="198">
        <v>0</v>
      </c>
      <c r="I86" s="198">
        <v>0</v>
      </c>
      <c r="J86" s="198">
        <v>0</v>
      </c>
      <c r="K86" s="198">
        <v>0</v>
      </c>
      <c r="L86" s="198">
        <v>0</v>
      </c>
      <c r="M86" s="198">
        <v>0</v>
      </c>
      <c r="N86" s="198">
        <f>((B85*B86)+(C85*C86)+(D85*D86)+(E85*E86)+(F85*F86)+(G85*G86)+(H85*H86)+(I85*I86)+(J85*J86)+(K85*K86)+(L85*L86)+(M85*M86))/SUM(B85:M85)</f>
        <v>0</v>
      </c>
      <c r="O86" s="124">
        <v>0.20253045334672862</v>
      </c>
      <c r="P86" s="124">
        <v>0.57167521407189104</v>
      </c>
      <c r="Q86" s="124">
        <v>0.46066157851247014</v>
      </c>
      <c r="R86" s="124">
        <v>0.36088503091530338</v>
      </c>
      <c r="S86" s="124">
        <v>0.2976383260628695</v>
      </c>
      <c r="T86" s="124">
        <v>0.29187700595132493</v>
      </c>
      <c r="U86" s="124">
        <v>0.31047757896055672</v>
      </c>
      <c r="V86" s="124">
        <v>0.31876105160092943</v>
      </c>
      <c r="W86" s="124">
        <v>0.41143566039780433</v>
      </c>
      <c r="X86" s="124">
        <v>0.45005527268543061</v>
      </c>
      <c r="Y86" s="124">
        <v>0.42089785851495243</v>
      </c>
      <c r="Z86" s="124">
        <v>0.40381949403886708</v>
      </c>
      <c r="AA86" s="124">
        <v>0.37752284427397031</v>
      </c>
      <c r="AB86" s="124">
        <f>((O85*O86)+(P85*P86)+(Q85*Q86)+(R85*R86)+(S85*S86)+(T85*T86)+(U85*U86)+(V85*V86)+(W85*W86)+(X85*X86)+(Y85*Y86)+(Z85*Z86)+(AA85*AA86))/SUM(O85:AA85)</f>
        <v>0.37144345315150945</v>
      </c>
      <c r="AC86" s="124" t="s">
        <v>46</v>
      </c>
      <c r="AD86" s="124" t="s">
        <v>46</v>
      </c>
      <c r="AE86" s="124" t="s">
        <v>46</v>
      </c>
      <c r="AF86" s="124" t="s">
        <v>46</v>
      </c>
      <c r="AG86" s="124" t="s">
        <v>46</v>
      </c>
      <c r="AH86" s="124" t="s">
        <v>46</v>
      </c>
      <c r="AI86" s="124" t="s">
        <v>46</v>
      </c>
      <c r="AJ86" s="124" t="s">
        <v>46</v>
      </c>
      <c r="AK86" s="124" t="s">
        <v>46</v>
      </c>
      <c r="AL86" s="124" t="s">
        <v>46</v>
      </c>
      <c r="AM86" s="124" t="s">
        <v>46</v>
      </c>
      <c r="AN86" s="124" t="s">
        <v>46</v>
      </c>
      <c r="AO86" s="125" t="s">
        <v>46</v>
      </c>
    </row>
    <row r="87" spans="1:41" ht="15" customHeight="1" x14ac:dyDescent="0.35">
      <c r="A87" s="74" t="s">
        <v>25</v>
      </c>
      <c r="B87" s="195">
        <v>13967</v>
      </c>
      <c r="C87" s="195">
        <v>12161</v>
      </c>
      <c r="D87" s="167">
        <v>13654</v>
      </c>
      <c r="E87" s="167">
        <v>14813</v>
      </c>
      <c r="F87" s="167">
        <v>14453</v>
      </c>
      <c r="G87" s="167">
        <v>13425</v>
      </c>
      <c r="H87" s="167">
        <v>13739</v>
      </c>
      <c r="I87" s="167">
        <v>13062</v>
      </c>
      <c r="J87" s="167">
        <v>14317</v>
      </c>
      <c r="K87" s="167">
        <v>15847</v>
      </c>
      <c r="L87" s="167">
        <v>14367</v>
      </c>
      <c r="M87" s="167">
        <v>12897</v>
      </c>
      <c r="N87" s="167">
        <f>SUM(B87:M87)/12</f>
        <v>13891.833333333334</v>
      </c>
      <c r="O87" s="167">
        <v>11941</v>
      </c>
      <c r="P87" s="167">
        <v>6697</v>
      </c>
      <c r="Q87" s="167">
        <v>12307</v>
      </c>
      <c r="R87" s="167">
        <v>14110</v>
      </c>
      <c r="S87" s="167">
        <v>13489</v>
      </c>
      <c r="T87" s="167">
        <v>12809</v>
      </c>
      <c r="U87" s="167">
        <v>15060</v>
      </c>
      <c r="V87" s="167">
        <v>14593</v>
      </c>
      <c r="W87" s="167">
        <v>13887</v>
      </c>
      <c r="X87" s="167">
        <v>13608</v>
      </c>
      <c r="Y87" s="167">
        <v>14271</v>
      </c>
      <c r="Z87" s="167">
        <v>13441</v>
      </c>
      <c r="AA87" s="167">
        <v>15662</v>
      </c>
      <c r="AB87" s="169">
        <f>SUM(O87:AA87)/13</f>
        <v>13221.153846153846</v>
      </c>
      <c r="AC87" s="124">
        <f>(O87-D87)/D87</f>
        <v>-0.12545774132122456</v>
      </c>
      <c r="AD87" s="124">
        <f t="shared" si="12"/>
        <v>-0.54789711739688107</v>
      </c>
      <c r="AE87" s="124">
        <f t="shared" si="12"/>
        <v>-0.14848128416245762</v>
      </c>
      <c r="AF87" s="124">
        <f t="shared" si="12"/>
        <v>5.1024208566108009E-2</v>
      </c>
      <c r="AG87" s="124">
        <f t="shared" si="12"/>
        <v>-1.8196375282043816E-2</v>
      </c>
      <c r="AH87" s="124">
        <f t="shared" si="12"/>
        <v>-1.9369162455979177E-2</v>
      </c>
      <c r="AI87" s="124">
        <f t="shared" si="12"/>
        <v>5.1896347000069849E-2</v>
      </c>
      <c r="AJ87" s="124">
        <f t="shared" si="12"/>
        <v>-7.9131696851139022E-2</v>
      </c>
      <c r="AK87" s="124">
        <f t="shared" si="12"/>
        <v>-3.3409897682188348E-2</v>
      </c>
      <c r="AL87" s="124">
        <f t="shared" si="12"/>
        <v>5.5129099790648992E-2</v>
      </c>
      <c r="AM87" s="124">
        <f>(Y87-B87)/B87</f>
        <v>2.1765590320040093E-2</v>
      </c>
      <c r="AN87" s="124">
        <f>(Z87-C87)/C87</f>
        <v>0.10525450209686703</v>
      </c>
      <c r="AO87" s="125">
        <f>(AA87-D87)/D87</f>
        <v>0.14706313168302329</v>
      </c>
    </row>
    <row r="88" spans="1:41" ht="15" customHeight="1" x14ac:dyDescent="0.35">
      <c r="A88" s="74" t="s">
        <v>26</v>
      </c>
      <c r="B88" s="197">
        <v>0</v>
      </c>
      <c r="C88" s="197">
        <v>0</v>
      </c>
      <c r="D88" s="198">
        <v>0</v>
      </c>
      <c r="E88" s="198">
        <v>0</v>
      </c>
      <c r="F88" s="198">
        <v>0</v>
      </c>
      <c r="G88" s="198">
        <v>0</v>
      </c>
      <c r="H88" s="198">
        <v>0</v>
      </c>
      <c r="I88" s="198">
        <v>0</v>
      </c>
      <c r="J88" s="198">
        <v>0</v>
      </c>
      <c r="K88" s="198">
        <v>0</v>
      </c>
      <c r="L88" s="198">
        <v>0</v>
      </c>
      <c r="M88" s="198">
        <v>0</v>
      </c>
      <c r="N88" s="198">
        <f>((B87*B88)+(C87*C88)+(D87*D88)+(E87*E88)+(F87*F88)+(G87*G88)+(H87*H88)+(I87*I88)+(J87*J88)+(K87*K88)+(L87*L88)+(M87*M88))/SUM(B87:M87)</f>
        <v>0</v>
      </c>
      <c r="O88" s="124">
        <v>0</v>
      </c>
      <c r="P88" s="124">
        <v>9.6909063759892486E-2</v>
      </c>
      <c r="Q88" s="124">
        <v>0.36044527504672136</v>
      </c>
      <c r="R88" s="124">
        <v>0.26754075124025511</v>
      </c>
      <c r="S88" s="124">
        <v>0.21165394024760917</v>
      </c>
      <c r="T88" s="124">
        <v>0.21836208915606214</v>
      </c>
      <c r="U88" s="124">
        <v>0.21401062416998673</v>
      </c>
      <c r="V88" s="124">
        <v>0.22997327485780855</v>
      </c>
      <c r="W88" s="124">
        <v>0.34564700799308706</v>
      </c>
      <c r="X88" s="124">
        <v>0.37286890064667844</v>
      </c>
      <c r="Y88" s="124">
        <v>0.31896853759372151</v>
      </c>
      <c r="Z88" s="124">
        <v>0.29722490886094782</v>
      </c>
      <c r="AA88" s="124">
        <v>0.26184395351806922</v>
      </c>
      <c r="AB88" s="124">
        <f>((O87*O88)+(P87*P88)+(Q87*Q88)+(R87*R88)+(S87*S88)+(T87*T88)+(U87*U88)+(V87*V88)+(W87*W88)+(X87*X88)+(Y87*Y88)+(Z87*Z88)+(AA87*AA88))/SUM(O87:AA87)</f>
        <v>0.25374836363636366</v>
      </c>
      <c r="AC88" s="124" t="s">
        <v>46</v>
      </c>
      <c r="AD88" s="124" t="s">
        <v>46</v>
      </c>
      <c r="AE88" s="124" t="s">
        <v>46</v>
      </c>
      <c r="AF88" s="124" t="s">
        <v>46</v>
      </c>
      <c r="AG88" s="124" t="s">
        <v>46</v>
      </c>
      <c r="AH88" s="124" t="s">
        <v>46</v>
      </c>
      <c r="AI88" s="124" t="s">
        <v>46</v>
      </c>
      <c r="AJ88" s="124" t="s">
        <v>46</v>
      </c>
      <c r="AK88" s="124" t="s">
        <v>46</v>
      </c>
      <c r="AL88" s="124" t="s">
        <v>46</v>
      </c>
      <c r="AM88" s="124" t="s">
        <v>46</v>
      </c>
      <c r="AN88" s="124" t="s">
        <v>46</v>
      </c>
      <c r="AO88" s="125" t="s">
        <v>46</v>
      </c>
    </row>
    <row r="89" spans="1:41" ht="15" customHeight="1" x14ac:dyDescent="0.35">
      <c r="A89" s="181" t="s">
        <v>28</v>
      </c>
      <c r="B89" s="235">
        <v>96065</v>
      </c>
      <c r="C89" s="235">
        <v>80038</v>
      </c>
      <c r="D89" s="229">
        <v>88438</v>
      </c>
      <c r="E89" s="229">
        <v>156998</v>
      </c>
      <c r="F89" s="229">
        <v>106031</v>
      </c>
      <c r="G89" s="229">
        <v>95352</v>
      </c>
      <c r="H89" s="229">
        <v>100414</v>
      </c>
      <c r="I89" s="229">
        <v>93958</v>
      </c>
      <c r="J89" s="229">
        <v>98970</v>
      </c>
      <c r="K89" s="229">
        <v>126710</v>
      </c>
      <c r="L89" s="229">
        <v>122337</v>
      </c>
      <c r="M89" s="229">
        <v>98564</v>
      </c>
      <c r="N89" s="229">
        <f>SUM(B89:M89)/12</f>
        <v>105322.91666666667</v>
      </c>
      <c r="O89" s="229">
        <v>100578</v>
      </c>
      <c r="P89" s="229">
        <v>121461</v>
      </c>
      <c r="Q89" s="229">
        <v>94722</v>
      </c>
      <c r="R89" s="229">
        <v>104041</v>
      </c>
      <c r="S89" s="229">
        <v>103527</v>
      </c>
      <c r="T89" s="229">
        <v>98963</v>
      </c>
      <c r="U89" s="229">
        <v>109818</v>
      </c>
      <c r="V89" s="229">
        <v>130152</v>
      </c>
      <c r="W89" s="229">
        <v>140119</v>
      </c>
      <c r="X89" s="229">
        <v>106117</v>
      </c>
      <c r="Y89" s="229">
        <v>102158</v>
      </c>
      <c r="Z89" s="229">
        <v>92048</v>
      </c>
      <c r="AA89" s="229">
        <v>116687</v>
      </c>
      <c r="AB89" s="230">
        <f>SUM(O89:AA89)/13</f>
        <v>109260.84615384616</v>
      </c>
      <c r="AC89" s="175">
        <f>(O89-D89)/D89</f>
        <v>0.13727130871344898</v>
      </c>
      <c r="AD89" s="175">
        <f t="shared" si="12"/>
        <v>-0.22635320195161721</v>
      </c>
      <c r="AE89" s="175">
        <f t="shared" si="12"/>
        <v>-0.10665748696136036</v>
      </c>
      <c r="AF89" s="175">
        <f t="shared" si="12"/>
        <v>9.112551388539307E-2</v>
      </c>
      <c r="AG89" s="175">
        <f t="shared" si="12"/>
        <v>3.1001653155934433E-2</v>
      </c>
      <c r="AH89" s="175">
        <f t="shared" si="12"/>
        <v>5.3268481662019203E-2</v>
      </c>
      <c r="AI89" s="175">
        <f t="shared" si="12"/>
        <v>0.1096089724158836</v>
      </c>
      <c r="AJ89" s="175">
        <f t="shared" si="12"/>
        <v>2.7164391129350485E-2</v>
      </c>
      <c r="AK89" s="175">
        <f t="shared" si="12"/>
        <v>0.14535259161169556</v>
      </c>
      <c r="AL89" s="175">
        <f t="shared" si="12"/>
        <v>7.663041272675622E-2</v>
      </c>
      <c r="AM89" s="175">
        <f>(Y89-B89)/B89</f>
        <v>6.3425805444230474E-2</v>
      </c>
      <c r="AN89" s="175">
        <f>(Z89-C89)/C89</f>
        <v>0.15005372448087159</v>
      </c>
      <c r="AO89" s="189">
        <f>(AA89-D89)/D89</f>
        <v>0.31942151563807414</v>
      </c>
    </row>
    <row r="90" spans="1:41" ht="17.25" customHeight="1" x14ac:dyDescent="0.35">
      <c r="A90" s="56" t="s">
        <v>29</v>
      </c>
      <c r="B90" s="2"/>
      <c r="C90" s="2"/>
      <c r="D90" s="2"/>
      <c r="E90" s="2"/>
      <c r="F90" s="2"/>
      <c r="G90" s="2"/>
      <c r="H90" s="2"/>
      <c r="I90" s="2"/>
      <c r="J90" s="2"/>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239"/>
    </row>
    <row r="91" spans="1:41" ht="12" customHeight="1" x14ac:dyDescent="0.35">
      <c r="A91" s="75" t="s">
        <v>125</v>
      </c>
      <c r="B91" s="2"/>
      <c r="C91" s="2"/>
      <c r="D91" s="2"/>
      <c r="E91" s="2"/>
      <c r="F91" s="2"/>
      <c r="G91" s="2"/>
      <c r="H91" s="2"/>
      <c r="I91" s="2"/>
      <c r="J91" s="2"/>
      <c r="K91" s="67"/>
      <c r="L91" s="67"/>
      <c r="M91" s="67"/>
      <c r="N91" s="68"/>
      <c r="O91" s="67"/>
      <c r="P91" s="67"/>
      <c r="Q91" s="67"/>
      <c r="R91" s="67"/>
      <c r="S91" s="67"/>
      <c r="T91" s="67"/>
      <c r="U91" s="67"/>
      <c r="V91" s="67"/>
      <c r="W91" s="67"/>
      <c r="X91" s="67"/>
      <c r="Y91" s="67"/>
      <c r="Z91" s="67"/>
      <c r="AA91" s="67"/>
      <c r="AB91" s="67"/>
      <c r="AC91" s="67"/>
      <c r="AD91" s="67"/>
      <c r="AE91" s="68"/>
      <c r="AF91" s="69"/>
      <c r="AG91" s="69"/>
      <c r="AH91" s="69"/>
      <c r="AI91" s="69"/>
      <c r="AJ91" s="69"/>
      <c r="AK91" s="69"/>
      <c r="AL91" s="69"/>
      <c r="AM91" s="69"/>
      <c r="AN91" s="69"/>
      <c r="AO91" s="69"/>
    </row>
    <row r="92" spans="1:41" ht="12" customHeight="1" x14ac:dyDescent="0.35">
      <c r="A92" s="75" t="s">
        <v>30</v>
      </c>
      <c r="B92" s="2"/>
      <c r="C92" s="2"/>
      <c r="D92" s="2"/>
      <c r="E92" s="2"/>
      <c r="F92" s="2"/>
      <c r="G92" s="2"/>
      <c r="H92" s="2"/>
      <c r="I92" s="2"/>
      <c r="J92" s="2"/>
      <c r="K92" s="67"/>
      <c r="L92" s="67"/>
      <c r="M92" s="67"/>
      <c r="N92" s="68"/>
      <c r="O92" s="67"/>
      <c r="P92" s="67"/>
      <c r="Q92" s="67"/>
      <c r="R92" s="67"/>
      <c r="S92" s="67"/>
      <c r="T92" s="67"/>
      <c r="U92" s="67"/>
      <c r="V92" s="67"/>
      <c r="W92" s="67"/>
      <c r="X92" s="67"/>
      <c r="Y92" s="67"/>
      <c r="Z92" s="67"/>
      <c r="AA92" s="67"/>
      <c r="AB92" s="67"/>
      <c r="AC92" s="67"/>
      <c r="AD92" s="67"/>
      <c r="AE92" s="68"/>
      <c r="AF92" s="69"/>
      <c r="AG92" s="69"/>
      <c r="AH92" s="69"/>
      <c r="AI92" s="69"/>
      <c r="AJ92" s="69"/>
      <c r="AK92" s="69"/>
      <c r="AL92" s="69"/>
      <c r="AM92" s="69"/>
      <c r="AN92" s="69"/>
      <c r="AO92" s="69"/>
    </row>
    <row r="93" spans="1:41" ht="12" customHeight="1" x14ac:dyDescent="0.35">
      <c r="A93" s="75" t="s">
        <v>43</v>
      </c>
      <c r="B93" s="26"/>
      <c r="C93" s="26"/>
      <c r="D93" s="26"/>
      <c r="E93" s="26"/>
      <c r="F93" s="26"/>
      <c r="G93" s="26"/>
      <c r="H93" s="26"/>
      <c r="I93" s="26"/>
      <c r="J93" s="26"/>
      <c r="K93" s="67"/>
      <c r="L93" s="67"/>
      <c r="M93" s="67"/>
      <c r="N93" s="68"/>
      <c r="O93" s="67"/>
      <c r="P93" s="67"/>
      <c r="Q93" s="67"/>
      <c r="R93" s="67"/>
      <c r="S93" s="67"/>
      <c r="T93" s="67"/>
      <c r="U93" s="67"/>
      <c r="V93" s="67"/>
      <c r="W93" s="67"/>
      <c r="X93" s="67"/>
      <c r="Y93" s="67"/>
      <c r="Z93" s="67"/>
      <c r="AA93" s="67"/>
      <c r="AB93" s="67"/>
      <c r="AC93" s="67"/>
      <c r="AD93" s="67"/>
      <c r="AE93" s="68"/>
      <c r="AF93" s="69"/>
      <c r="AG93" s="69"/>
      <c r="AH93" s="69"/>
      <c r="AI93" s="69"/>
      <c r="AJ93" s="69"/>
      <c r="AK93" s="69"/>
      <c r="AL93" s="69"/>
      <c r="AM93" s="69"/>
      <c r="AN93" s="69"/>
      <c r="AO93" s="69"/>
    </row>
    <row r="94" spans="1:41" ht="12" customHeight="1" x14ac:dyDescent="0.35">
      <c r="A94" s="241" t="s">
        <v>49</v>
      </c>
      <c r="B94" s="241"/>
      <c r="C94" s="241"/>
      <c r="D94" s="241"/>
      <c r="E94" s="241"/>
      <c r="F94" s="241"/>
      <c r="G94" s="241"/>
      <c r="H94" s="241"/>
      <c r="I94" s="241"/>
      <c r="J94" s="241"/>
      <c r="K94" s="241"/>
      <c r="L94" s="241"/>
      <c r="M94" s="241"/>
      <c r="N94" s="241"/>
      <c r="O94" s="241"/>
      <c r="P94" s="241"/>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row>
    <row r="95" spans="1:41" ht="12" customHeight="1" x14ac:dyDescent="0.35">
      <c r="A95" s="92" t="s">
        <v>59</v>
      </c>
      <c r="B95" s="92"/>
      <c r="C95" s="92"/>
      <c r="D95" s="29"/>
      <c r="E95" s="29"/>
      <c r="F95" s="29"/>
      <c r="G95" s="29"/>
      <c r="H95" s="29"/>
      <c r="I95" s="29"/>
      <c r="J95" s="29"/>
      <c r="K95" s="199"/>
      <c r="L95" s="199"/>
      <c r="M95" s="199"/>
      <c r="N95" s="59"/>
      <c r="O95" s="199"/>
      <c r="P95" s="199"/>
      <c r="Q95" s="199"/>
      <c r="R95" s="199"/>
      <c r="S95" s="199"/>
      <c r="T95" s="199"/>
      <c r="U95" s="199"/>
      <c r="V95" s="199"/>
      <c r="W95" s="199"/>
      <c r="X95" s="199"/>
      <c r="Y95" s="199"/>
      <c r="Z95" s="199"/>
      <c r="AA95" s="199"/>
      <c r="AB95" s="199"/>
      <c r="AC95" s="199"/>
      <c r="AD95" s="199"/>
      <c r="AE95" s="60"/>
      <c r="AF95" s="200"/>
      <c r="AG95" s="200"/>
      <c r="AH95" s="200"/>
      <c r="AI95" s="200"/>
      <c r="AJ95" s="200"/>
      <c r="AK95" s="200"/>
      <c r="AL95" s="200"/>
      <c r="AM95" s="200"/>
      <c r="AN95" s="200"/>
      <c r="AO95" s="200"/>
    </row>
    <row r="96" spans="1:41" ht="12" customHeight="1" x14ac:dyDescent="0.35">
      <c r="A96" s="278" t="s">
        <v>268</v>
      </c>
      <c r="B96" s="92"/>
      <c r="C96" s="92"/>
      <c r="D96" s="29"/>
      <c r="E96" s="29"/>
      <c r="F96" s="29"/>
      <c r="G96" s="29"/>
      <c r="H96" s="29"/>
      <c r="I96" s="29"/>
      <c r="J96" s="29"/>
      <c r="K96" s="23"/>
      <c r="L96" s="23"/>
      <c r="M96" s="23"/>
      <c r="N96" s="60"/>
      <c r="O96" s="23"/>
      <c r="P96" s="23"/>
      <c r="Q96" s="23"/>
      <c r="R96" s="23"/>
      <c r="S96" s="23"/>
      <c r="T96" s="23"/>
      <c r="U96" s="23"/>
      <c r="V96" s="23"/>
      <c r="W96" s="23"/>
      <c r="X96" s="23"/>
      <c r="Y96" s="60"/>
      <c r="Z96" s="152"/>
      <c r="AA96" s="152"/>
      <c r="AB96" s="152"/>
      <c r="AC96" s="152"/>
      <c r="AD96" s="152"/>
      <c r="AE96" s="152"/>
      <c r="AF96" s="152"/>
      <c r="AG96" s="152"/>
      <c r="AH96" s="152"/>
      <c r="AI96" s="152"/>
      <c r="AJ96" s="152"/>
      <c r="AK96" s="113"/>
      <c r="AL96" s="113"/>
      <c r="AM96" s="113"/>
      <c r="AN96" s="113"/>
      <c r="AO96" s="153"/>
    </row>
    <row r="97" spans="1:41" ht="12" customHeight="1" x14ac:dyDescent="0.35">
      <c r="A97" s="92" t="s">
        <v>45</v>
      </c>
      <c r="B97" s="92"/>
      <c r="C97" s="92"/>
      <c r="D97" s="29"/>
      <c r="E97" s="29"/>
      <c r="F97" s="29"/>
      <c r="G97" s="29"/>
      <c r="H97" s="29"/>
      <c r="I97" s="29"/>
      <c r="J97" s="29"/>
      <c r="K97" s="23"/>
      <c r="L97" s="23"/>
      <c r="M97" s="23"/>
      <c r="N97" s="60"/>
      <c r="O97" s="23"/>
      <c r="P97" s="23"/>
      <c r="Q97" s="23"/>
      <c r="R97" s="23"/>
      <c r="S97" s="23"/>
      <c r="T97" s="23"/>
      <c r="U97" s="23"/>
      <c r="V97" s="23"/>
      <c r="W97" s="23"/>
      <c r="X97" s="23"/>
      <c r="Y97" s="23"/>
      <c r="Z97" s="23"/>
      <c r="AA97" s="23"/>
      <c r="AB97" s="23"/>
      <c r="AC97" s="23"/>
      <c r="AD97" s="23"/>
      <c r="AE97" s="60"/>
      <c r="AF97" s="152"/>
      <c r="AG97" s="152"/>
      <c r="AH97" s="152"/>
      <c r="AI97" s="152"/>
      <c r="AJ97" s="152"/>
      <c r="AK97" s="152"/>
      <c r="AL97" s="152"/>
      <c r="AM97" s="152"/>
      <c r="AN97" s="152"/>
      <c r="AO97" s="152"/>
    </row>
    <row r="98" spans="1:41" ht="12" customHeight="1" x14ac:dyDescent="0.35">
      <c r="A98" s="75" t="s">
        <v>269</v>
      </c>
      <c r="B98" s="92"/>
      <c r="C98" s="92"/>
      <c r="D98" s="29"/>
      <c r="E98" s="29"/>
      <c r="F98" s="29"/>
      <c r="G98" s="29"/>
      <c r="H98" s="29"/>
      <c r="I98" s="29"/>
      <c r="J98" s="29"/>
      <c r="K98" s="23"/>
      <c r="L98" s="23"/>
      <c r="M98" s="23"/>
      <c r="N98" s="59"/>
      <c r="O98" s="23"/>
      <c r="P98" s="23"/>
      <c r="Q98" s="23"/>
      <c r="R98" s="23"/>
      <c r="S98" s="23"/>
      <c r="T98" s="23"/>
      <c r="U98" s="23"/>
      <c r="V98" s="23"/>
      <c r="W98" s="23"/>
      <c r="X98" s="23"/>
      <c r="Y98" s="23"/>
      <c r="Z98" s="23"/>
      <c r="AA98" s="23"/>
      <c r="AB98" s="23"/>
      <c r="AC98" s="23"/>
      <c r="AD98" s="23"/>
      <c r="AE98" s="60"/>
      <c r="AF98" s="24"/>
      <c r="AG98" s="24"/>
      <c r="AH98" s="24"/>
      <c r="AI98" s="24"/>
      <c r="AJ98" s="24"/>
      <c r="AK98" s="24"/>
      <c r="AL98" s="24"/>
      <c r="AM98" s="24"/>
      <c r="AN98" s="24"/>
      <c r="AO98" s="24"/>
    </row>
    <row r="99" spans="1:41" ht="12" customHeight="1" x14ac:dyDescent="0.35">
      <c r="A99" s="56" t="s">
        <v>32</v>
      </c>
      <c r="B99" s="56"/>
      <c r="C99" s="56"/>
      <c r="D99" s="113"/>
      <c r="E99" s="113"/>
      <c r="F99" s="113"/>
      <c r="G99" s="113"/>
      <c r="H99" s="113"/>
      <c r="I99" s="113"/>
      <c r="J99" s="113"/>
      <c r="K99" s="23"/>
      <c r="L99" s="23"/>
      <c r="M99" s="23"/>
      <c r="N99" s="59"/>
      <c r="O99" s="23"/>
      <c r="P99" s="23"/>
      <c r="Q99" s="23"/>
      <c r="R99" s="23"/>
      <c r="S99" s="23"/>
      <c r="T99" s="23"/>
      <c r="U99" s="23"/>
      <c r="V99" s="23"/>
      <c r="W99" s="23"/>
      <c r="X99" s="23"/>
      <c r="Y99" s="23"/>
      <c r="Z99" s="23"/>
      <c r="AA99" s="23"/>
      <c r="AB99" s="23"/>
      <c r="AC99" s="23"/>
      <c r="AD99" s="23"/>
      <c r="AE99" s="60"/>
      <c r="AF99" s="24"/>
      <c r="AG99" s="24"/>
      <c r="AH99" s="24"/>
      <c r="AI99" s="24"/>
      <c r="AJ99" s="24"/>
      <c r="AK99" s="24"/>
      <c r="AL99" s="24"/>
      <c r="AM99" s="24"/>
      <c r="AN99" s="24"/>
      <c r="AO99" s="24"/>
    </row>
    <row r="100" spans="1:41" ht="30" customHeight="1" x14ac:dyDescent="0.35">
      <c r="A100" s="61" t="s">
        <v>270</v>
      </c>
      <c r="B100" s="61"/>
      <c r="C100" s="61"/>
      <c r="D100" s="154"/>
      <c r="E100" s="154"/>
      <c r="F100" s="154"/>
      <c r="G100" s="154"/>
      <c r="H100" s="154"/>
      <c r="I100" s="154"/>
      <c r="J100" s="154"/>
      <c r="K100" s="23"/>
      <c r="L100" s="23"/>
      <c r="M100" s="23"/>
      <c r="N100" s="59"/>
      <c r="O100" s="23"/>
      <c r="P100" s="23"/>
      <c r="Q100" s="23"/>
      <c r="R100" s="23"/>
      <c r="S100" s="23"/>
      <c r="T100" s="23"/>
      <c r="U100" s="23"/>
      <c r="V100" s="23"/>
      <c r="W100" s="23"/>
      <c r="X100" s="23"/>
      <c r="Y100" s="23"/>
      <c r="Z100" s="23"/>
      <c r="AA100" s="23"/>
      <c r="AB100" s="23"/>
      <c r="AC100" s="23"/>
      <c r="AD100" s="23"/>
      <c r="AE100" s="60"/>
      <c r="AF100" s="24"/>
      <c r="AG100" s="24"/>
      <c r="AH100" s="24"/>
      <c r="AI100" s="24"/>
      <c r="AJ100" s="24"/>
      <c r="AK100" s="24"/>
      <c r="AL100" s="24"/>
      <c r="AM100" s="24"/>
      <c r="AN100" s="24"/>
      <c r="AO100" s="24"/>
    </row>
    <row r="101" spans="1:41" ht="20.25" customHeight="1" x14ac:dyDescent="0.35">
      <c r="A101" s="191" t="s">
        <v>225</v>
      </c>
      <c r="B101" s="165"/>
      <c r="C101" s="165"/>
      <c r="D101" s="165"/>
      <c r="E101" s="165"/>
      <c r="F101" s="165"/>
      <c r="G101" s="165"/>
      <c r="H101" s="165"/>
      <c r="I101" s="165"/>
      <c r="J101" s="165"/>
      <c r="K101" s="165"/>
      <c r="L101" s="165"/>
      <c r="M101" s="165"/>
      <c r="N101" s="165"/>
      <c r="O101" s="165"/>
      <c r="P101" s="165"/>
      <c r="Q101" s="165"/>
      <c r="R101" s="165"/>
      <c r="S101" s="165"/>
      <c r="T101" s="165"/>
      <c r="U101" s="165"/>
      <c r="V101" s="165"/>
      <c r="W101" s="165"/>
      <c r="X101" s="165"/>
      <c r="Y101" s="165"/>
      <c r="Z101" s="165"/>
      <c r="AA101" s="165"/>
      <c r="AB101" s="165"/>
      <c r="AC101" s="165"/>
      <c r="AD101" s="165"/>
      <c r="AE101" s="165"/>
      <c r="AF101" s="165"/>
      <c r="AG101" s="165"/>
      <c r="AH101" s="165"/>
      <c r="AI101" s="165"/>
      <c r="AJ101" s="165"/>
      <c r="AK101" s="165"/>
      <c r="AL101" s="165"/>
      <c r="AM101" s="165"/>
      <c r="AN101" s="165"/>
      <c r="AO101" s="166"/>
    </row>
    <row r="102" spans="1:41" ht="15" customHeight="1" x14ac:dyDescent="0.35">
      <c r="A102" s="137"/>
      <c r="B102" s="282" t="s">
        <v>145</v>
      </c>
      <c r="C102" s="283"/>
      <c r="D102" s="283"/>
      <c r="E102" s="283"/>
      <c r="F102" s="283"/>
      <c r="G102" s="283"/>
      <c r="H102" s="283"/>
      <c r="I102" s="283"/>
      <c r="J102" s="283"/>
      <c r="K102" s="283"/>
      <c r="L102" s="283"/>
      <c r="M102" s="283"/>
      <c r="N102" s="284"/>
      <c r="O102" s="279" t="s">
        <v>55</v>
      </c>
      <c r="P102" s="280"/>
      <c r="Q102" s="280"/>
      <c r="R102" s="280"/>
      <c r="S102" s="280"/>
      <c r="T102" s="280"/>
      <c r="U102" s="280"/>
      <c r="V102" s="280"/>
      <c r="W102" s="280"/>
      <c r="X102" s="280"/>
      <c r="Y102" s="280"/>
      <c r="Z102" s="280"/>
      <c r="AA102" s="280"/>
      <c r="AB102" s="281"/>
      <c r="AC102" s="279" t="s">
        <v>57</v>
      </c>
      <c r="AD102" s="280"/>
      <c r="AE102" s="280"/>
      <c r="AF102" s="280"/>
      <c r="AG102" s="280"/>
      <c r="AH102" s="280"/>
      <c r="AI102" s="280"/>
      <c r="AJ102" s="280"/>
      <c r="AK102" s="280"/>
      <c r="AL102" s="280"/>
      <c r="AM102" s="280"/>
      <c r="AN102" s="280"/>
      <c r="AO102" s="280"/>
    </row>
    <row r="103" spans="1:41" ht="44.15" customHeight="1" x14ac:dyDescent="0.35">
      <c r="A103" s="106" t="s">
        <v>35</v>
      </c>
      <c r="B103" s="107" t="s">
        <v>203</v>
      </c>
      <c r="C103" s="107" t="s">
        <v>204</v>
      </c>
      <c r="D103" s="107" t="s">
        <v>193</v>
      </c>
      <c r="E103" s="107" t="s">
        <v>194</v>
      </c>
      <c r="F103" s="107" t="s">
        <v>195</v>
      </c>
      <c r="G103" s="107" t="s">
        <v>196</v>
      </c>
      <c r="H103" s="107" t="s">
        <v>197</v>
      </c>
      <c r="I103" s="107" t="s">
        <v>198</v>
      </c>
      <c r="J103" s="107" t="s">
        <v>199</v>
      </c>
      <c r="K103" s="107" t="s">
        <v>200</v>
      </c>
      <c r="L103" s="107" t="s">
        <v>201</v>
      </c>
      <c r="M103" s="107" t="s">
        <v>202</v>
      </c>
      <c r="N103" s="107" t="s">
        <v>168</v>
      </c>
      <c r="O103" s="107" t="s">
        <v>219</v>
      </c>
      <c r="P103" s="107" t="s">
        <v>216</v>
      </c>
      <c r="Q103" s="107" t="s">
        <v>215</v>
      </c>
      <c r="R103" s="107" t="s">
        <v>214</v>
      </c>
      <c r="S103" s="107" t="s">
        <v>213</v>
      </c>
      <c r="T103" s="107" t="s">
        <v>212</v>
      </c>
      <c r="U103" s="107" t="s">
        <v>217</v>
      </c>
      <c r="V103" s="107" t="s">
        <v>211</v>
      </c>
      <c r="W103" s="107" t="s">
        <v>210</v>
      </c>
      <c r="X103" s="107" t="s">
        <v>209</v>
      </c>
      <c r="Y103" s="107" t="s">
        <v>208</v>
      </c>
      <c r="Z103" s="107" t="s">
        <v>207</v>
      </c>
      <c r="AA103" s="107" t="s">
        <v>206</v>
      </c>
      <c r="AB103" s="107" t="s">
        <v>205</v>
      </c>
      <c r="AC103" s="107" t="s">
        <v>60</v>
      </c>
      <c r="AD103" s="107" t="s">
        <v>61</v>
      </c>
      <c r="AE103" s="107" t="s">
        <v>62</v>
      </c>
      <c r="AF103" s="107" t="s">
        <v>63</v>
      </c>
      <c r="AG103" s="107" t="s">
        <v>64</v>
      </c>
      <c r="AH103" s="107" t="s">
        <v>65</v>
      </c>
      <c r="AI103" s="107" t="s">
        <v>66</v>
      </c>
      <c r="AJ103" s="107" t="s">
        <v>67</v>
      </c>
      <c r="AK103" s="107" t="s">
        <v>68</v>
      </c>
      <c r="AL103" s="107" t="s">
        <v>69</v>
      </c>
      <c r="AM103" s="107" t="s">
        <v>70</v>
      </c>
      <c r="AN103" s="107" t="s">
        <v>71</v>
      </c>
      <c r="AO103" s="131" t="s">
        <v>72</v>
      </c>
    </row>
    <row r="104" spans="1:41" ht="15" customHeight="1" x14ac:dyDescent="0.35">
      <c r="A104" s="74" t="s">
        <v>23</v>
      </c>
      <c r="B104" s="195">
        <v>323543</v>
      </c>
      <c r="C104" s="195">
        <v>278602</v>
      </c>
      <c r="D104" s="167">
        <v>314704</v>
      </c>
      <c r="E104" s="167">
        <v>350378</v>
      </c>
      <c r="F104" s="167">
        <v>339586</v>
      </c>
      <c r="G104" s="167">
        <v>302303</v>
      </c>
      <c r="H104" s="167">
        <v>317653</v>
      </c>
      <c r="I104" s="167">
        <v>307909</v>
      </c>
      <c r="J104" s="167">
        <v>314651</v>
      </c>
      <c r="K104" s="167">
        <v>346742</v>
      </c>
      <c r="L104" s="167">
        <v>330404</v>
      </c>
      <c r="M104" s="167">
        <v>302798</v>
      </c>
      <c r="N104" s="167">
        <f>SUM(B104:M104)/12</f>
        <v>319106.08333333331</v>
      </c>
      <c r="O104" s="167">
        <v>312144</v>
      </c>
      <c r="P104" s="167">
        <v>262724</v>
      </c>
      <c r="Q104" s="167">
        <v>273445</v>
      </c>
      <c r="R104" s="167">
        <v>311191</v>
      </c>
      <c r="S104" s="167">
        <v>312292</v>
      </c>
      <c r="T104" s="167">
        <v>301337</v>
      </c>
      <c r="U104" s="167">
        <v>319491</v>
      </c>
      <c r="V104" s="167">
        <v>337956</v>
      </c>
      <c r="W104" s="167">
        <v>331823</v>
      </c>
      <c r="X104" s="167">
        <v>295900</v>
      </c>
      <c r="Y104" s="167">
        <v>306887</v>
      </c>
      <c r="Z104" s="167">
        <v>288816</v>
      </c>
      <c r="AA104" s="167">
        <v>349106</v>
      </c>
      <c r="AB104" s="169">
        <f>SUM(O104:AA104)/13</f>
        <v>307931.69230769231</v>
      </c>
      <c r="AC104" s="198">
        <f t="shared" ref="AC104:AL108" si="13">(O104-D104)/D104</f>
        <v>-8.1346280949717836E-3</v>
      </c>
      <c r="AD104" s="124">
        <f t="shared" si="13"/>
        <v>-0.25016981659807408</v>
      </c>
      <c r="AE104" s="124">
        <f t="shared" si="13"/>
        <v>-0.19476951346639731</v>
      </c>
      <c r="AF104" s="124">
        <f t="shared" si="13"/>
        <v>2.9400965256712635E-2</v>
      </c>
      <c r="AG104" s="124">
        <f t="shared" si="13"/>
        <v>-1.687690656156246E-2</v>
      </c>
      <c r="AH104" s="124">
        <f t="shared" si="13"/>
        <v>-2.1343968510176708E-2</v>
      </c>
      <c r="AI104" s="124">
        <f t="shared" si="13"/>
        <v>1.5382121779368253E-2</v>
      </c>
      <c r="AJ104" s="124">
        <f t="shared" si="13"/>
        <v>-2.5338724469490283E-2</v>
      </c>
      <c r="AK104" s="198">
        <f t="shared" si="13"/>
        <v>4.2947421944044264E-3</v>
      </c>
      <c r="AL104" s="124">
        <f t="shared" si="13"/>
        <v>-2.2780863810196898E-2</v>
      </c>
      <c r="AM104" s="124">
        <f>(Y104-B104)/B104</f>
        <v>-5.1480019657356206E-2</v>
      </c>
      <c r="AN104" s="124">
        <f>(Z104-C104)/C104</f>
        <v>3.6661617648114514E-2</v>
      </c>
      <c r="AO104" s="125">
        <f>(AA104-D104)/D104</f>
        <v>0.10931542020438254</v>
      </c>
    </row>
    <row r="105" spans="1:41" ht="15" customHeight="1" x14ac:dyDescent="0.35">
      <c r="A105" s="74" t="s">
        <v>24</v>
      </c>
      <c r="B105" s="197">
        <v>0</v>
      </c>
      <c r="C105" s="197">
        <v>0</v>
      </c>
      <c r="D105" s="198">
        <v>0</v>
      </c>
      <c r="E105" s="198">
        <v>0</v>
      </c>
      <c r="F105" s="198">
        <v>0</v>
      </c>
      <c r="G105" s="198">
        <v>0</v>
      </c>
      <c r="H105" s="198">
        <v>0</v>
      </c>
      <c r="I105" s="198">
        <v>0</v>
      </c>
      <c r="J105" s="198">
        <v>0</v>
      </c>
      <c r="K105" s="198">
        <v>0</v>
      </c>
      <c r="L105" s="198">
        <v>0</v>
      </c>
      <c r="M105" s="198">
        <v>0</v>
      </c>
      <c r="N105" s="198">
        <f>((B104*B105)+(C104*C105)+(D104*D105)+(E104*E105)+(F104*F105)+(G104*G105)+(H104*H105)+(I104*I105)+(J104*J105)+(K104*K105)+(L104*L105)+(M104*M105))/SUM(B104:M104)</f>
        <v>0</v>
      </c>
      <c r="O105" s="124">
        <v>0.20060933415346763</v>
      </c>
      <c r="P105" s="124">
        <v>0.58312145064782817</v>
      </c>
      <c r="Q105" s="124">
        <v>0.46411892702371593</v>
      </c>
      <c r="R105" s="124">
        <v>0.35604178784090801</v>
      </c>
      <c r="S105" s="124">
        <v>0.29230015498315681</v>
      </c>
      <c r="T105" s="124">
        <v>0.27905302037253971</v>
      </c>
      <c r="U105" s="124">
        <v>0.30108829356695493</v>
      </c>
      <c r="V105" s="124">
        <v>0.3044923007728817</v>
      </c>
      <c r="W105" s="124">
        <v>0.39205238937626385</v>
      </c>
      <c r="X105" s="124">
        <v>0.44635011828320381</v>
      </c>
      <c r="Y105" s="124">
        <v>0.41878280930766049</v>
      </c>
      <c r="Z105" s="124">
        <v>0.40042795412996512</v>
      </c>
      <c r="AA105" s="124">
        <v>0.3737775919061832</v>
      </c>
      <c r="AB105" s="124">
        <f>((O104*O105)+(P104*P105)+(Q104*Q105)+(R104*R105)+(S104*S105)+(T104*T105)+(U104*U105)+(V104*V105)+(W104*W105)+(X104*X105)+(Y104*Y105)+(Z104*Z105)+(AA104*AA105))/SUM(O104:AA104)</f>
        <v>0.36592106341266495</v>
      </c>
      <c r="AC105" s="124" t="s">
        <v>46</v>
      </c>
      <c r="AD105" s="124" t="s">
        <v>46</v>
      </c>
      <c r="AE105" s="124" t="s">
        <v>46</v>
      </c>
      <c r="AF105" s="124" t="s">
        <v>46</v>
      </c>
      <c r="AG105" s="124" t="s">
        <v>46</v>
      </c>
      <c r="AH105" s="124" t="s">
        <v>46</v>
      </c>
      <c r="AI105" s="124" t="s">
        <v>46</v>
      </c>
      <c r="AJ105" s="124" t="s">
        <v>46</v>
      </c>
      <c r="AK105" s="124" t="s">
        <v>46</v>
      </c>
      <c r="AL105" s="124" t="s">
        <v>46</v>
      </c>
      <c r="AM105" s="124" t="s">
        <v>46</v>
      </c>
      <c r="AN105" s="124" t="s">
        <v>46</v>
      </c>
      <c r="AO105" s="125" t="s">
        <v>46</v>
      </c>
    </row>
    <row r="106" spans="1:41" ht="15" customHeight="1" x14ac:dyDescent="0.35">
      <c r="A106" s="74" t="s">
        <v>25</v>
      </c>
      <c r="B106" s="195">
        <v>17429</v>
      </c>
      <c r="C106" s="195">
        <v>15044</v>
      </c>
      <c r="D106" s="167">
        <v>16835</v>
      </c>
      <c r="E106" s="167">
        <v>18481</v>
      </c>
      <c r="F106" s="167">
        <v>18202</v>
      </c>
      <c r="G106" s="167">
        <v>16656</v>
      </c>
      <c r="H106" s="167">
        <v>16758</v>
      </c>
      <c r="I106" s="167">
        <v>16331</v>
      </c>
      <c r="J106" s="167">
        <v>17703</v>
      </c>
      <c r="K106" s="167">
        <v>19604</v>
      </c>
      <c r="L106" s="167">
        <v>17888</v>
      </c>
      <c r="M106" s="167">
        <v>16537</v>
      </c>
      <c r="N106" s="167">
        <f>SUM(B106:M106)/12</f>
        <v>17289</v>
      </c>
      <c r="O106" s="167">
        <v>14841</v>
      </c>
      <c r="P106" s="167">
        <v>8736</v>
      </c>
      <c r="Q106" s="167">
        <v>15239</v>
      </c>
      <c r="R106" s="167">
        <v>17479</v>
      </c>
      <c r="S106" s="167">
        <v>16695</v>
      </c>
      <c r="T106" s="167">
        <v>16138</v>
      </c>
      <c r="U106" s="167">
        <v>18787</v>
      </c>
      <c r="V106" s="167">
        <v>17861</v>
      </c>
      <c r="W106" s="167">
        <v>16892</v>
      </c>
      <c r="X106" s="167">
        <v>16860</v>
      </c>
      <c r="Y106" s="167">
        <v>17822</v>
      </c>
      <c r="Z106" s="167">
        <v>16683</v>
      </c>
      <c r="AA106" s="167">
        <v>19461</v>
      </c>
      <c r="AB106" s="169">
        <f>SUM(O106:AA106)/13</f>
        <v>16422.615384615383</v>
      </c>
      <c r="AC106" s="124">
        <f>(O106-D106)/D106</f>
        <v>-0.11844371844371844</v>
      </c>
      <c r="AD106" s="124">
        <f t="shared" si="13"/>
        <v>-0.52729830636870301</v>
      </c>
      <c r="AE106" s="124">
        <f t="shared" si="13"/>
        <v>-0.16278430941654765</v>
      </c>
      <c r="AF106" s="124">
        <f t="shared" si="13"/>
        <v>4.9411623439000962E-2</v>
      </c>
      <c r="AG106" s="198">
        <f t="shared" si="13"/>
        <v>-3.7593984962406013E-3</v>
      </c>
      <c r="AH106" s="124">
        <f t="shared" si="13"/>
        <v>-1.1818014818443452E-2</v>
      </c>
      <c r="AI106" s="124">
        <f t="shared" si="13"/>
        <v>6.1232559453200025E-2</v>
      </c>
      <c r="AJ106" s="124">
        <f t="shared" si="13"/>
        <v>-8.8910426443582949E-2</v>
      </c>
      <c r="AK106" s="124">
        <f t="shared" si="13"/>
        <v>-5.5679785330948119E-2</v>
      </c>
      <c r="AL106" s="124">
        <f t="shared" si="13"/>
        <v>1.9531958638205237E-2</v>
      </c>
      <c r="AM106" s="124">
        <f>(Y106-B106)/B106</f>
        <v>2.2548625853462619E-2</v>
      </c>
      <c r="AN106" s="124">
        <f>(Z106-C106)/C106</f>
        <v>0.10894708854028184</v>
      </c>
      <c r="AO106" s="125">
        <f>(AA106-D106)/D106</f>
        <v>0.15598455598455599</v>
      </c>
    </row>
    <row r="107" spans="1:41" ht="15" customHeight="1" x14ac:dyDescent="0.35">
      <c r="A107" s="74" t="s">
        <v>26</v>
      </c>
      <c r="B107" s="197">
        <v>0</v>
      </c>
      <c r="C107" s="197">
        <v>0</v>
      </c>
      <c r="D107" s="198">
        <v>0</v>
      </c>
      <c r="E107" s="198">
        <v>0</v>
      </c>
      <c r="F107" s="198">
        <v>0</v>
      </c>
      <c r="G107" s="198">
        <v>0</v>
      </c>
      <c r="H107" s="198">
        <v>0</v>
      </c>
      <c r="I107" s="198">
        <v>0</v>
      </c>
      <c r="J107" s="198">
        <v>0</v>
      </c>
      <c r="K107" s="198">
        <v>0</v>
      </c>
      <c r="L107" s="198">
        <v>0</v>
      </c>
      <c r="M107" s="198">
        <v>0</v>
      </c>
      <c r="N107" s="198">
        <f>((B106*B107)+(C106*C107)+(D106*D107)+(E106*E107)+(F106*F107)+(G106*G107)+(H106*H107)+(I106*I107)+(J106*J107)+(K106*K107)+(L106*L107)+(M106*M107))/SUM(B106:M106)</f>
        <v>0</v>
      </c>
      <c r="O107" s="198">
        <v>0</v>
      </c>
      <c r="P107" s="124">
        <v>8.5737179487179488E-2</v>
      </c>
      <c r="Q107" s="124">
        <v>0.32324955705754971</v>
      </c>
      <c r="R107" s="124">
        <v>0.23965901939470222</v>
      </c>
      <c r="S107" s="124">
        <v>0.18478586403114705</v>
      </c>
      <c r="T107" s="124">
        <v>0.18794150452348493</v>
      </c>
      <c r="U107" s="124">
        <v>0.18970564752222283</v>
      </c>
      <c r="V107" s="124">
        <v>0.20581154470634344</v>
      </c>
      <c r="W107" s="124">
        <v>0.32340753019180679</v>
      </c>
      <c r="X107" s="124">
        <v>0.34175563463819691</v>
      </c>
      <c r="Y107" s="124">
        <v>0.29699248120300753</v>
      </c>
      <c r="Z107" s="124">
        <v>0.27327219325061441</v>
      </c>
      <c r="AA107" s="124">
        <v>0.23714094856379425</v>
      </c>
      <c r="AB107" s="124">
        <f>((O106*O107)+(P106*P107)+(Q106*Q107)+(R106*R107)+(S106*S107)+(T106*T107)+(U106*U107)+(V106*V107)+(W106*W107)+(X106*X107)+(Y106*Y107)+(Z106*Z107)+(AA106*AA107))/SUM(O106:AA106)</f>
        <v>0.22911182515667888</v>
      </c>
      <c r="AC107" s="124" t="s">
        <v>46</v>
      </c>
      <c r="AD107" s="124" t="s">
        <v>46</v>
      </c>
      <c r="AE107" s="124" t="s">
        <v>46</v>
      </c>
      <c r="AF107" s="124" t="s">
        <v>46</v>
      </c>
      <c r="AG107" s="124" t="s">
        <v>46</v>
      </c>
      <c r="AH107" s="124" t="s">
        <v>46</v>
      </c>
      <c r="AI107" s="124" t="s">
        <v>46</v>
      </c>
      <c r="AJ107" s="124" t="s">
        <v>46</v>
      </c>
      <c r="AK107" s="124" t="s">
        <v>46</v>
      </c>
      <c r="AL107" s="124" t="s">
        <v>46</v>
      </c>
      <c r="AM107" s="124" t="s">
        <v>46</v>
      </c>
      <c r="AN107" s="124" t="s">
        <v>46</v>
      </c>
      <c r="AO107" s="125" t="s">
        <v>46</v>
      </c>
    </row>
    <row r="108" spans="1:41" ht="15" customHeight="1" x14ac:dyDescent="0.35">
      <c r="A108" s="181" t="s">
        <v>28</v>
      </c>
      <c r="B108" s="235">
        <v>129066</v>
      </c>
      <c r="C108" s="235">
        <v>106292</v>
      </c>
      <c r="D108" s="229">
        <v>117453</v>
      </c>
      <c r="E108" s="229">
        <v>222268</v>
      </c>
      <c r="F108" s="229">
        <v>138964</v>
      </c>
      <c r="G108" s="229">
        <v>128020</v>
      </c>
      <c r="H108" s="229">
        <v>134126</v>
      </c>
      <c r="I108" s="229">
        <v>124819</v>
      </c>
      <c r="J108" s="229">
        <v>133319</v>
      </c>
      <c r="K108" s="229">
        <v>172482</v>
      </c>
      <c r="L108" s="229">
        <v>168364</v>
      </c>
      <c r="M108" s="229">
        <v>132774</v>
      </c>
      <c r="N108" s="229">
        <f>SUM(B108:M108)/12</f>
        <v>142328.91666666666</v>
      </c>
      <c r="O108" s="229">
        <v>132004</v>
      </c>
      <c r="P108" s="229">
        <v>170829</v>
      </c>
      <c r="Q108" s="229">
        <v>121631</v>
      </c>
      <c r="R108" s="229">
        <v>137773</v>
      </c>
      <c r="S108" s="229">
        <v>136627</v>
      </c>
      <c r="T108" s="229">
        <v>130593</v>
      </c>
      <c r="U108" s="229">
        <v>146708</v>
      </c>
      <c r="V108" s="229">
        <v>179791</v>
      </c>
      <c r="W108" s="229">
        <v>192535</v>
      </c>
      <c r="X108" s="229">
        <v>140140</v>
      </c>
      <c r="Y108" s="229">
        <v>131987</v>
      </c>
      <c r="Z108" s="229">
        <v>119555</v>
      </c>
      <c r="AA108" s="229">
        <v>153734</v>
      </c>
      <c r="AB108" s="230">
        <f>SUM(O108:AA108)/13</f>
        <v>145685.15384615384</v>
      </c>
      <c r="AC108" s="175">
        <f>(O108-D108)/D108</f>
        <v>0.12388785301354584</v>
      </c>
      <c r="AD108" s="175">
        <f t="shared" si="13"/>
        <v>-0.23142782586787122</v>
      </c>
      <c r="AE108" s="175">
        <f t="shared" si="13"/>
        <v>-0.12473014593707722</v>
      </c>
      <c r="AF108" s="175">
        <f t="shared" si="13"/>
        <v>7.6183408842368378E-2</v>
      </c>
      <c r="AG108" s="175">
        <f t="shared" si="13"/>
        <v>1.8646645691364837E-2</v>
      </c>
      <c r="AH108" s="175">
        <f t="shared" si="13"/>
        <v>4.6258983007394706E-2</v>
      </c>
      <c r="AI108" s="175">
        <f t="shared" si="13"/>
        <v>0.1004282960418245</v>
      </c>
      <c r="AJ108" s="175">
        <f t="shared" si="13"/>
        <v>4.2375436277408654E-2</v>
      </c>
      <c r="AK108" s="175">
        <f t="shared" si="13"/>
        <v>0.14356394478629636</v>
      </c>
      <c r="AL108" s="175">
        <f t="shared" si="13"/>
        <v>5.5477729073463176E-2</v>
      </c>
      <c r="AM108" s="175">
        <f>(Y108-B108)/B108</f>
        <v>2.2631831775990579E-2</v>
      </c>
      <c r="AN108" s="175">
        <f>(Z108-C108)/C108</f>
        <v>0.12477891092462273</v>
      </c>
      <c r="AO108" s="189">
        <f>(AA108-D108)/D108</f>
        <v>0.30889802729602478</v>
      </c>
    </row>
    <row r="109" spans="1:41" ht="17.25" customHeight="1" x14ac:dyDescent="0.35">
      <c r="A109" s="56" t="s">
        <v>29</v>
      </c>
      <c r="B109" s="2"/>
      <c r="C109" s="2"/>
      <c r="D109" s="2"/>
      <c r="E109" s="2"/>
      <c r="F109" s="2"/>
      <c r="G109" s="2"/>
      <c r="H109" s="2"/>
      <c r="I109" s="2"/>
      <c r="J109" s="2"/>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239"/>
    </row>
    <row r="110" spans="1:41" ht="12" customHeight="1" x14ac:dyDescent="0.35">
      <c r="A110" s="75" t="s">
        <v>125</v>
      </c>
      <c r="B110" s="2"/>
      <c r="C110" s="2"/>
      <c r="D110" s="2"/>
      <c r="E110" s="2"/>
      <c r="F110" s="2"/>
      <c r="G110" s="2"/>
      <c r="H110" s="2"/>
      <c r="I110" s="2"/>
      <c r="J110" s="2"/>
      <c r="K110" s="67"/>
      <c r="L110" s="67"/>
      <c r="M110" s="67"/>
      <c r="N110" s="68"/>
      <c r="O110" s="67"/>
      <c r="P110" s="67"/>
      <c r="Q110" s="67"/>
      <c r="R110" s="67"/>
      <c r="S110" s="67"/>
      <c r="T110" s="67"/>
      <c r="U110" s="67"/>
      <c r="V110" s="67"/>
      <c r="W110" s="67"/>
      <c r="X110" s="67"/>
      <c r="Y110" s="67"/>
      <c r="Z110" s="67"/>
      <c r="AA110" s="67"/>
      <c r="AB110" s="67"/>
      <c r="AC110" s="67"/>
      <c r="AD110" s="67"/>
      <c r="AE110" s="68"/>
      <c r="AF110" s="69"/>
      <c r="AG110" s="69"/>
      <c r="AH110" s="69"/>
      <c r="AI110" s="69"/>
      <c r="AJ110" s="69"/>
      <c r="AK110" s="69"/>
      <c r="AL110" s="69"/>
      <c r="AM110" s="69"/>
      <c r="AN110" s="69"/>
      <c r="AO110" s="69"/>
    </row>
    <row r="111" spans="1:41" ht="12" customHeight="1" x14ac:dyDescent="0.35">
      <c r="A111" s="75" t="s">
        <v>30</v>
      </c>
      <c r="B111" s="2"/>
      <c r="C111" s="2"/>
      <c r="D111" s="2"/>
      <c r="E111" s="2"/>
      <c r="F111" s="2"/>
      <c r="G111" s="2"/>
      <c r="H111" s="2"/>
      <c r="I111" s="2"/>
      <c r="J111" s="2"/>
      <c r="K111" s="67"/>
      <c r="L111" s="67"/>
      <c r="M111" s="67"/>
      <c r="N111" s="68"/>
      <c r="O111" s="67"/>
      <c r="P111" s="67"/>
      <c r="Q111" s="67"/>
      <c r="R111" s="67"/>
      <c r="S111" s="67"/>
      <c r="T111" s="67"/>
      <c r="U111" s="67"/>
      <c r="V111" s="67"/>
      <c r="W111" s="67"/>
      <c r="X111" s="67"/>
      <c r="Y111" s="67"/>
      <c r="Z111" s="67"/>
      <c r="AA111" s="67"/>
      <c r="AB111" s="67"/>
      <c r="AC111" s="67"/>
      <c r="AD111" s="67"/>
      <c r="AE111" s="68"/>
      <c r="AF111" s="69"/>
      <c r="AG111" s="69"/>
      <c r="AH111" s="69"/>
      <c r="AI111" s="69"/>
      <c r="AJ111" s="69"/>
      <c r="AK111" s="69"/>
      <c r="AL111" s="69"/>
      <c r="AM111" s="69"/>
      <c r="AN111" s="69"/>
      <c r="AO111" s="69"/>
    </row>
    <row r="112" spans="1:41" ht="12" customHeight="1" x14ac:dyDescent="0.35">
      <c r="A112" s="75" t="s">
        <v>43</v>
      </c>
      <c r="B112" s="26"/>
      <c r="C112" s="26"/>
      <c r="D112" s="26"/>
      <c r="E112" s="26"/>
      <c r="F112" s="26"/>
      <c r="G112" s="26"/>
      <c r="H112" s="26"/>
      <c r="I112" s="26"/>
      <c r="J112" s="26"/>
      <c r="K112" s="67"/>
      <c r="L112" s="67"/>
      <c r="M112" s="67"/>
      <c r="N112" s="68"/>
      <c r="O112" s="67"/>
      <c r="P112" s="67"/>
      <c r="Q112" s="67"/>
      <c r="R112" s="67"/>
      <c r="S112" s="67"/>
      <c r="T112" s="67"/>
      <c r="U112" s="67"/>
      <c r="V112" s="67"/>
      <c r="W112" s="67"/>
      <c r="X112" s="67"/>
      <c r="Y112" s="67"/>
      <c r="Z112" s="67"/>
      <c r="AA112" s="67"/>
      <c r="AB112" s="67"/>
      <c r="AC112" s="67"/>
      <c r="AD112" s="67"/>
      <c r="AE112" s="68"/>
      <c r="AF112" s="69"/>
      <c r="AG112" s="69"/>
      <c r="AH112" s="69"/>
      <c r="AI112" s="69"/>
      <c r="AJ112" s="69"/>
      <c r="AK112" s="69"/>
      <c r="AL112" s="69"/>
      <c r="AM112" s="69"/>
      <c r="AN112" s="69"/>
      <c r="AO112" s="69"/>
    </row>
    <row r="113" spans="1:41" ht="12" customHeight="1" x14ac:dyDescent="0.35">
      <c r="A113" s="241" t="s">
        <v>49</v>
      </c>
      <c r="B113" s="241"/>
      <c r="C113" s="241"/>
      <c r="D113" s="241"/>
      <c r="E113" s="241"/>
      <c r="F113" s="241"/>
      <c r="G113" s="241"/>
      <c r="H113" s="241"/>
      <c r="I113" s="241"/>
      <c r="J113" s="241"/>
      <c r="K113" s="241"/>
      <c r="L113" s="241"/>
      <c r="M113" s="241"/>
      <c r="N113" s="241"/>
      <c r="O113" s="241"/>
      <c r="P113" s="241"/>
      <c r="Q113" s="24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row>
    <row r="114" spans="1:41" ht="12" customHeight="1" x14ac:dyDescent="0.35">
      <c r="A114" s="92" t="s">
        <v>59</v>
      </c>
      <c r="B114" s="92"/>
      <c r="C114" s="92"/>
      <c r="D114" s="29"/>
      <c r="E114" s="29"/>
      <c r="F114" s="29"/>
      <c r="G114" s="29"/>
      <c r="H114" s="29"/>
      <c r="I114" s="29"/>
      <c r="J114" s="29"/>
      <c r="K114" s="199"/>
      <c r="L114" s="199"/>
      <c r="M114" s="199"/>
      <c r="N114" s="59"/>
      <c r="O114" s="199"/>
      <c r="P114" s="199"/>
      <c r="Q114" s="199"/>
      <c r="R114" s="199"/>
      <c r="S114" s="199"/>
      <c r="T114" s="199"/>
      <c r="U114" s="199"/>
      <c r="V114" s="199"/>
      <c r="W114" s="199"/>
      <c r="X114" s="199"/>
      <c r="Y114" s="199"/>
      <c r="Z114" s="199"/>
      <c r="AA114" s="199"/>
      <c r="AB114" s="199"/>
      <c r="AC114" s="199"/>
      <c r="AD114" s="199"/>
      <c r="AE114" s="60"/>
      <c r="AF114" s="200"/>
      <c r="AG114" s="200"/>
      <c r="AH114" s="200"/>
      <c r="AI114" s="200"/>
      <c r="AJ114" s="200"/>
      <c r="AK114" s="200"/>
      <c r="AL114" s="200"/>
      <c r="AM114" s="200"/>
      <c r="AN114" s="200"/>
      <c r="AO114" s="200"/>
    </row>
    <row r="115" spans="1:41" ht="12" customHeight="1" x14ac:dyDescent="0.35">
      <c r="A115" s="278" t="s">
        <v>268</v>
      </c>
      <c r="B115" s="92"/>
      <c r="C115" s="92"/>
      <c r="D115" s="29"/>
      <c r="E115" s="29"/>
      <c r="F115" s="29"/>
      <c r="G115" s="29"/>
      <c r="H115" s="29"/>
      <c r="I115" s="29"/>
      <c r="J115" s="29"/>
      <c r="K115" s="23"/>
      <c r="L115" s="23"/>
      <c r="M115" s="23"/>
      <c r="N115" s="60"/>
      <c r="O115" s="23"/>
      <c r="P115" s="23"/>
      <c r="Q115" s="23"/>
      <c r="R115" s="23"/>
      <c r="S115" s="23"/>
      <c r="T115" s="23"/>
      <c r="U115" s="23"/>
      <c r="V115" s="23"/>
      <c r="W115" s="23"/>
      <c r="X115" s="23"/>
      <c r="Y115" s="60"/>
      <c r="Z115" s="152"/>
      <c r="AA115" s="152"/>
      <c r="AB115" s="152"/>
      <c r="AC115" s="152"/>
      <c r="AD115" s="152"/>
      <c r="AE115" s="152"/>
      <c r="AF115" s="152"/>
      <c r="AG115" s="152"/>
      <c r="AH115" s="152"/>
      <c r="AI115" s="152"/>
      <c r="AJ115" s="152"/>
      <c r="AK115" s="113"/>
      <c r="AL115" s="113"/>
      <c r="AM115" s="113"/>
      <c r="AN115" s="113"/>
      <c r="AO115" s="153"/>
    </row>
    <row r="116" spans="1:41" ht="12" customHeight="1" x14ac:dyDescent="0.35">
      <c r="A116" s="92" t="s">
        <v>45</v>
      </c>
      <c r="B116" s="92"/>
      <c r="C116" s="92"/>
      <c r="D116" s="29"/>
      <c r="E116" s="29"/>
      <c r="F116" s="29"/>
      <c r="G116" s="29"/>
      <c r="H116" s="29"/>
      <c r="I116" s="29"/>
      <c r="J116" s="29"/>
      <c r="K116" s="23"/>
      <c r="L116" s="23"/>
      <c r="M116" s="23"/>
      <c r="N116" s="60"/>
      <c r="O116" s="23"/>
      <c r="P116" s="23"/>
      <c r="Q116" s="23"/>
      <c r="R116" s="23"/>
      <c r="S116" s="23"/>
      <c r="T116" s="23"/>
      <c r="U116" s="23"/>
      <c r="V116" s="23"/>
      <c r="W116" s="23"/>
      <c r="X116" s="23"/>
      <c r="Y116" s="23"/>
      <c r="Z116" s="23"/>
      <c r="AA116" s="23"/>
      <c r="AB116" s="23"/>
      <c r="AC116" s="23"/>
      <c r="AD116" s="23"/>
      <c r="AE116" s="60"/>
      <c r="AF116" s="152"/>
      <c r="AG116" s="152"/>
      <c r="AH116" s="152"/>
      <c r="AI116" s="152"/>
      <c r="AJ116" s="152"/>
      <c r="AK116" s="152"/>
      <c r="AL116" s="152"/>
      <c r="AM116" s="152"/>
      <c r="AN116" s="152"/>
      <c r="AO116" s="152"/>
    </row>
    <row r="117" spans="1:41" ht="12" customHeight="1" x14ac:dyDescent="0.35">
      <c r="A117" s="75" t="s">
        <v>269</v>
      </c>
      <c r="B117" s="92"/>
      <c r="C117" s="92"/>
      <c r="D117" s="29"/>
      <c r="E117" s="29"/>
      <c r="F117" s="29"/>
      <c r="G117" s="29"/>
      <c r="H117" s="29"/>
      <c r="I117" s="29"/>
      <c r="J117" s="29"/>
      <c r="K117" s="23"/>
      <c r="L117" s="23"/>
      <c r="M117" s="23"/>
      <c r="N117" s="59"/>
      <c r="O117" s="23"/>
      <c r="P117" s="23"/>
      <c r="Q117" s="23"/>
      <c r="R117" s="23"/>
      <c r="S117" s="23"/>
      <c r="T117" s="23"/>
      <c r="U117" s="23"/>
      <c r="V117" s="23"/>
      <c r="W117" s="23"/>
      <c r="X117" s="23"/>
      <c r="Y117" s="23"/>
      <c r="Z117" s="23"/>
      <c r="AA117" s="23"/>
      <c r="AB117" s="23"/>
      <c r="AC117" s="23"/>
      <c r="AD117" s="23"/>
      <c r="AE117" s="60"/>
      <c r="AF117" s="24"/>
      <c r="AG117" s="24"/>
      <c r="AH117" s="24"/>
      <c r="AI117" s="24"/>
      <c r="AJ117" s="24"/>
      <c r="AK117" s="24"/>
      <c r="AL117" s="24"/>
      <c r="AM117" s="24"/>
      <c r="AN117" s="24"/>
      <c r="AO117" s="24"/>
    </row>
    <row r="118" spans="1:41" ht="12" customHeight="1" x14ac:dyDescent="0.35">
      <c r="A118" s="56" t="s">
        <v>32</v>
      </c>
      <c r="B118" s="56"/>
      <c r="C118" s="56"/>
      <c r="D118" s="113"/>
      <c r="E118" s="113"/>
      <c r="F118" s="113"/>
      <c r="G118" s="113"/>
      <c r="H118" s="113"/>
      <c r="I118" s="113"/>
      <c r="J118" s="113"/>
      <c r="K118" s="23"/>
      <c r="L118" s="23"/>
      <c r="M118" s="23"/>
      <c r="N118" s="59"/>
      <c r="O118" s="23"/>
      <c r="P118" s="23"/>
      <c r="Q118" s="23"/>
      <c r="R118" s="23"/>
      <c r="S118" s="23"/>
      <c r="T118" s="23"/>
      <c r="U118" s="23"/>
      <c r="V118" s="23"/>
      <c r="W118" s="23"/>
      <c r="X118" s="23"/>
      <c r="Y118" s="23"/>
      <c r="Z118" s="23"/>
      <c r="AA118" s="23"/>
      <c r="AB118" s="23"/>
      <c r="AC118" s="23"/>
      <c r="AD118" s="23"/>
      <c r="AE118" s="60"/>
      <c r="AF118" s="24"/>
      <c r="AG118" s="24"/>
      <c r="AH118" s="24"/>
      <c r="AI118" s="24"/>
      <c r="AJ118" s="24"/>
      <c r="AK118" s="24"/>
      <c r="AL118" s="24"/>
      <c r="AM118" s="24"/>
      <c r="AN118" s="24"/>
      <c r="AO118" s="24"/>
    </row>
    <row r="119" spans="1:41" ht="30" customHeight="1" x14ac:dyDescent="0.35">
      <c r="A119" s="61" t="s">
        <v>270</v>
      </c>
      <c r="B119" s="61"/>
      <c r="C119" s="61"/>
      <c r="D119" s="154"/>
      <c r="E119" s="154"/>
      <c r="F119" s="154"/>
      <c r="G119" s="154"/>
      <c r="H119" s="154"/>
      <c r="I119" s="154"/>
      <c r="J119" s="154"/>
      <c r="K119" s="23"/>
      <c r="L119" s="23"/>
      <c r="M119" s="23"/>
      <c r="N119" s="59"/>
      <c r="O119" s="23"/>
      <c r="P119" s="23"/>
      <c r="Q119" s="23"/>
      <c r="R119" s="23"/>
      <c r="S119" s="23"/>
      <c r="T119" s="23"/>
      <c r="U119" s="23"/>
      <c r="V119" s="23"/>
      <c r="W119" s="23"/>
      <c r="X119" s="23"/>
      <c r="Y119" s="23"/>
      <c r="Z119" s="23"/>
      <c r="AA119" s="23"/>
      <c r="AB119" s="23"/>
      <c r="AC119" s="23"/>
      <c r="AD119" s="23"/>
      <c r="AE119" s="60"/>
      <c r="AF119" s="24"/>
      <c r="AG119" s="24"/>
      <c r="AH119" s="24"/>
      <c r="AI119" s="24"/>
      <c r="AJ119" s="24"/>
      <c r="AK119" s="24"/>
      <c r="AL119" s="24"/>
      <c r="AM119" s="24"/>
      <c r="AN119" s="24"/>
      <c r="AO119" s="24"/>
    </row>
    <row r="120" spans="1:41" ht="20.25" customHeight="1" x14ac:dyDescent="0.35">
      <c r="A120" s="191" t="s">
        <v>226</v>
      </c>
      <c r="B120" s="165"/>
      <c r="C120" s="165"/>
      <c r="D120" s="165"/>
      <c r="E120" s="165"/>
      <c r="F120" s="165"/>
      <c r="G120" s="165"/>
      <c r="H120" s="165"/>
      <c r="I120" s="165"/>
      <c r="J120" s="165"/>
      <c r="K120" s="165"/>
      <c r="L120" s="165"/>
      <c r="M120" s="165"/>
      <c r="N120" s="165"/>
      <c r="O120" s="165"/>
      <c r="P120" s="165"/>
      <c r="Q120" s="165"/>
      <c r="R120" s="165"/>
      <c r="S120" s="165"/>
      <c r="T120" s="165"/>
      <c r="U120" s="165"/>
      <c r="V120" s="165"/>
      <c r="W120" s="165"/>
      <c r="X120" s="165"/>
      <c r="Y120" s="165"/>
      <c r="Z120" s="165"/>
      <c r="AA120" s="165"/>
      <c r="AB120" s="165"/>
      <c r="AC120" s="165"/>
      <c r="AD120" s="165"/>
      <c r="AE120" s="165"/>
      <c r="AF120" s="165"/>
      <c r="AG120" s="165"/>
      <c r="AH120" s="165"/>
      <c r="AI120" s="165"/>
      <c r="AJ120" s="165"/>
      <c r="AK120" s="165"/>
      <c r="AL120" s="165"/>
      <c r="AM120" s="165"/>
      <c r="AN120" s="165"/>
      <c r="AO120" s="166"/>
    </row>
    <row r="121" spans="1:41" ht="15" customHeight="1" x14ac:dyDescent="0.35">
      <c r="A121" s="137"/>
      <c r="B121" s="282" t="s">
        <v>145</v>
      </c>
      <c r="C121" s="283"/>
      <c r="D121" s="283"/>
      <c r="E121" s="283"/>
      <c r="F121" s="283"/>
      <c r="G121" s="283"/>
      <c r="H121" s="283"/>
      <c r="I121" s="283"/>
      <c r="J121" s="283"/>
      <c r="K121" s="283"/>
      <c r="L121" s="283"/>
      <c r="M121" s="283"/>
      <c r="N121" s="284"/>
      <c r="O121" s="279" t="s">
        <v>55</v>
      </c>
      <c r="P121" s="280"/>
      <c r="Q121" s="280"/>
      <c r="R121" s="280"/>
      <c r="S121" s="280"/>
      <c r="T121" s="280"/>
      <c r="U121" s="280"/>
      <c r="V121" s="280"/>
      <c r="W121" s="280"/>
      <c r="X121" s="280"/>
      <c r="Y121" s="280"/>
      <c r="Z121" s="280"/>
      <c r="AA121" s="280"/>
      <c r="AB121" s="281"/>
      <c r="AC121" s="279" t="s">
        <v>57</v>
      </c>
      <c r="AD121" s="280"/>
      <c r="AE121" s="280"/>
      <c r="AF121" s="280"/>
      <c r="AG121" s="280"/>
      <c r="AH121" s="280"/>
      <c r="AI121" s="280"/>
      <c r="AJ121" s="280"/>
      <c r="AK121" s="280"/>
      <c r="AL121" s="280"/>
      <c r="AM121" s="280"/>
      <c r="AN121" s="280"/>
      <c r="AO121" s="280"/>
    </row>
    <row r="122" spans="1:41" ht="44.15" customHeight="1" x14ac:dyDescent="0.35">
      <c r="A122" s="106" t="s">
        <v>35</v>
      </c>
      <c r="B122" s="107" t="s">
        <v>203</v>
      </c>
      <c r="C122" s="107" t="s">
        <v>204</v>
      </c>
      <c r="D122" s="107" t="s">
        <v>193</v>
      </c>
      <c r="E122" s="107" t="s">
        <v>194</v>
      </c>
      <c r="F122" s="107" t="s">
        <v>195</v>
      </c>
      <c r="G122" s="107" t="s">
        <v>196</v>
      </c>
      <c r="H122" s="107" t="s">
        <v>197</v>
      </c>
      <c r="I122" s="107" t="s">
        <v>198</v>
      </c>
      <c r="J122" s="107" t="s">
        <v>199</v>
      </c>
      <c r="K122" s="107" t="s">
        <v>200</v>
      </c>
      <c r="L122" s="107" t="s">
        <v>201</v>
      </c>
      <c r="M122" s="107" t="s">
        <v>202</v>
      </c>
      <c r="N122" s="107" t="s">
        <v>168</v>
      </c>
      <c r="O122" s="107" t="s">
        <v>219</v>
      </c>
      <c r="P122" s="107" t="s">
        <v>216</v>
      </c>
      <c r="Q122" s="107" t="s">
        <v>215</v>
      </c>
      <c r="R122" s="107" t="s">
        <v>214</v>
      </c>
      <c r="S122" s="107" t="s">
        <v>213</v>
      </c>
      <c r="T122" s="107" t="s">
        <v>212</v>
      </c>
      <c r="U122" s="107" t="s">
        <v>217</v>
      </c>
      <c r="V122" s="107" t="s">
        <v>211</v>
      </c>
      <c r="W122" s="107" t="s">
        <v>210</v>
      </c>
      <c r="X122" s="107" t="s">
        <v>209</v>
      </c>
      <c r="Y122" s="107" t="s">
        <v>208</v>
      </c>
      <c r="Z122" s="107" t="s">
        <v>207</v>
      </c>
      <c r="AA122" s="107" t="s">
        <v>206</v>
      </c>
      <c r="AB122" s="107" t="s">
        <v>205</v>
      </c>
      <c r="AC122" s="107" t="s">
        <v>60</v>
      </c>
      <c r="AD122" s="107" t="s">
        <v>61</v>
      </c>
      <c r="AE122" s="107" t="s">
        <v>62</v>
      </c>
      <c r="AF122" s="107" t="s">
        <v>63</v>
      </c>
      <c r="AG122" s="107" t="s">
        <v>64</v>
      </c>
      <c r="AH122" s="107" t="s">
        <v>65</v>
      </c>
      <c r="AI122" s="107" t="s">
        <v>66</v>
      </c>
      <c r="AJ122" s="107" t="s">
        <v>67</v>
      </c>
      <c r="AK122" s="107" t="s">
        <v>68</v>
      </c>
      <c r="AL122" s="107" t="s">
        <v>69</v>
      </c>
      <c r="AM122" s="107" t="s">
        <v>70</v>
      </c>
      <c r="AN122" s="107" t="s">
        <v>71</v>
      </c>
      <c r="AO122" s="131" t="s">
        <v>72</v>
      </c>
    </row>
    <row r="123" spans="1:41" ht="15" customHeight="1" x14ac:dyDescent="0.35">
      <c r="A123" s="74" t="s">
        <v>23</v>
      </c>
      <c r="B123" s="195">
        <v>130681</v>
      </c>
      <c r="C123" s="195">
        <v>112561</v>
      </c>
      <c r="D123" s="167">
        <v>125130</v>
      </c>
      <c r="E123" s="167">
        <v>136288</v>
      </c>
      <c r="F123" s="167">
        <v>132619</v>
      </c>
      <c r="G123" s="167">
        <v>120711</v>
      </c>
      <c r="H123" s="167">
        <v>127182</v>
      </c>
      <c r="I123" s="167">
        <v>119265</v>
      </c>
      <c r="J123" s="167">
        <v>121873</v>
      </c>
      <c r="K123" s="167">
        <v>132673</v>
      </c>
      <c r="L123" s="167">
        <v>125452</v>
      </c>
      <c r="M123" s="167">
        <v>118355</v>
      </c>
      <c r="N123" s="167">
        <f>SUM(B123:M123)/12</f>
        <v>125232.5</v>
      </c>
      <c r="O123" s="167">
        <v>121777</v>
      </c>
      <c r="P123" s="167">
        <v>101408</v>
      </c>
      <c r="Q123" s="167">
        <v>107176</v>
      </c>
      <c r="R123" s="167">
        <v>121112</v>
      </c>
      <c r="S123" s="167">
        <v>122194</v>
      </c>
      <c r="T123" s="167">
        <v>115271</v>
      </c>
      <c r="U123" s="167">
        <v>120320</v>
      </c>
      <c r="V123" s="167">
        <v>121507</v>
      </c>
      <c r="W123" s="167">
        <v>118085</v>
      </c>
      <c r="X123" s="167">
        <v>109410</v>
      </c>
      <c r="Y123" s="167">
        <v>114985</v>
      </c>
      <c r="Z123" s="167">
        <v>107890</v>
      </c>
      <c r="AA123" s="167">
        <v>128596</v>
      </c>
      <c r="AB123" s="169">
        <f>SUM(O123:AA123)/13</f>
        <v>116133.15384615384</v>
      </c>
      <c r="AC123" s="124">
        <f t="shared" ref="AC123:AL127" si="14">(O123-D123)/D123</f>
        <v>-2.6796132022696397E-2</v>
      </c>
      <c r="AD123" s="124">
        <f t="shared" si="14"/>
        <v>-0.255928621742193</v>
      </c>
      <c r="AE123" s="124">
        <f t="shared" si="14"/>
        <v>-0.19185033818683597</v>
      </c>
      <c r="AF123" s="198">
        <f t="shared" si="14"/>
        <v>3.3219839119881371E-3</v>
      </c>
      <c r="AG123" s="124">
        <f t="shared" si="14"/>
        <v>-3.9219386391155985E-2</v>
      </c>
      <c r="AH123" s="124">
        <f t="shared" si="14"/>
        <v>-3.3488450090135416E-2</v>
      </c>
      <c r="AI123" s="124">
        <f t="shared" si="14"/>
        <v>-1.2742773214739935E-2</v>
      </c>
      <c r="AJ123" s="124">
        <f t="shared" si="14"/>
        <v>-8.4161811370813952E-2</v>
      </c>
      <c r="AK123" s="124">
        <f t="shared" si="14"/>
        <v>-5.8723655262570548E-2</v>
      </c>
      <c r="AL123" s="124">
        <f t="shared" si="14"/>
        <v>-7.5577711123315447E-2</v>
      </c>
      <c r="AM123" s="124">
        <f>(Y123-B123)/B123</f>
        <v>-0.12010927372762682</v>
      </c>
      <c r="AN123" s="124">
        <f>(Z123-C123)/C123</f>
        <v>-4.1497499133803004E-2</v>
      </c>
      <c r="AO123" s="125">
        <f>(AA123-D123)/D123</f>
        <v>2.7699192839446975E-2</v>
      </c>
    </row>
    <row r="124" spans="1:41" ht="15" customHeight="1" x14ac:dyDescent="0.35">
      <c r="A124" s="74" t="s">
        <v>24</v>
      </c>
      <c r="B124" s="197">
        <v>0</v>
      </c>
      <c r="C124" s="197">
        <v>0</v>
      </c>
      <c r="D124" s="198">
        <v>0</v>
      </c>
      <c r="E124" s="198">
        <v>0</v>
      </c>
      <c r="F124" s="198">
        <v>0</v>
      </c>
      <c r="G124" s="198">
        <v>0</v>
      </c>
      <c r="H124" s="198">
        <v>0</v>
      </c>
      <c r="I124" s="198">
        <v>0</v>
      </c>
      <c r="J124" s="198">
        <v>0</v>
      </c>
      <c r="K124" s="198">
        <v>0</v>
      </c>
      <c r="L124" s="198">
        <v>0</v>
      </c>
      <c r="M124" s="198">
        <v>0</v>
      </c>
      <c r="N124" s="198">
        <f>((B123*B124)+(C123*C124)+(D123*D124)+(E123*E124)+(F123*F124)+(G123*G124)+(H123*H124)+(I123*I124)+(J123*J124)+(K123*K124)+(L123*L124)+(M123*M124))/SUM(B123:M123)</f>
        <v>0</v>
      </c>
      <c r="O124" s="124">
        <v>0.1782356274173284</v>
      </c>
      <c r="P124" s="124">
        <v>0.49158843483748815</v>
      </c>
      <c r="Q124" s="124">
        <v>0.39064715981189818</v>
      </c>
      <c r="R124" s="124">
        <v>0.31270229209326905</v>
      </c>
      <c r="S124" s="124">
        <v>0.25770496096371343</v>
      </c>
      <c r="T124" s="124">
        <v>0.26308438375653892</v>
      </c>
      <c r="U124" s="124">
        <v>0.2783992686170213</v>
      </c>
      <c r="V124" s="124">
        <v>0.28572016427037128</v>
      </c>
      <c r="W124" s="124">
        <v>0.37686412330101199</v>
      </c>
      <c r="X124" s="124">
        <v>0.38940681838954394</v>
      </c>
      <c r="Y124" s="124">
        <v>0.35720311344958039</v>
      </c>
      <c r="Z124" s="124">
        <v>0.34292334785429607</v>
      </c>
      <c r="AA124" s="124">
        <v>0.32263834022831195</v>
      </c>
      <c r="AB124" s="124">
        <f>((O123*O124)+(P123*P124)+(Q123*Q124)+(R123*R124)+(S123*S124)+(T123*T124)+(U123*U124)+(V123*V124)+(W123*W124)+(X123*X124)+(Y123*Y124)+(Z123*Z124)+(AA123*AA124))/SUM(O123:AA123)</f>
        <v>0.32323241690075916</v>
      </c>
      <c r="AC124" s="124" t="s">
        <v>46</v>
      </c>
      <c r="AD124" s="124" t="s">
        <v>46</v>
      </c>
      <c r="AE124" s="124" t="s">
        <v>46</v>
      </c>
      <c r="AF124" s="124" t="s">
        <v>46</v>
      </c>
      <c r="AG124" s="124" t="s">
        <v>46</v>
      </c>
      <c r="AH124" s="124" t="s">
        <v>46</v>
      </c>
      <c r="AI124" s="124" t="s">
        <v>46</v>
      </c>
      <c r="AJ124" s="124" t="s">
        <v>46</v>
      </c>
      <c r="AK124" s="124" t="s">
        <v>46</v>
      </c>
      <c r="AL124" s="124" t="s">
        <v>46</v>
      </c>
      <c r="AM124" s="124" t="s">
        <v>46</v>
      </c>
      <c r="AN124" s="124" t="s">
        <v>46</v>
      </c>
      <c r="AO124" s="125" t="s">
        <v>46</v>
      </c>
    </row>
    <row r="125" spans="1:41" ht="15" customHeight="1" x14ac:dyDescent="0.35">
      <c r="A125" s="74" t="s">
        <v>25</v>
      </c>
      <c r="B125" s="195">
        <v>4894</v>
      </c>
      <c r="C125" s="195">
        <v>4130</v>
      </c>
      <c r="D125" s="167">
        <v>4574</v>
      </c>
      <c r="E125" s="167">
        <v>4823</v>
      </c>
      <c r="F125" s="167">
        <v>4670</v>
      </c>
      <c r="G125" s="167">
        <v>4266</v>
      </c>
      <c r="H125" s="167">
        <v>4626</v>
      </c>
      <c r="I125" s="167">
        <v>4233</v>
      </c>
      <c r="J125" s="167">
        <v>4580</v>
      </c>
      <c r="K125" s="167">
        <v>5350</v>
      </c>
      <c r="L125" s="167">
        <v>4833</v>
      </c>
      <c r="M125" s="167">
        <v>4301</v>
      </c>
      <c r="N125" s="167">
        <f>SUM(B125:M125)/12</f>
        <v>4606.666666666667</v>
      </c>
      <c r="O125" s="167">
        <v>3782</v>
      </c>
      <c r="P125" s="167">
        <v>2132</v>
      </c>
      <c r="Q125" s="167">
        <v>3851</v>
      </c>
      <c r="R125" s="167">
        <v>4292</v>
      </c>
      <c r="S125" s="167">
        <v>3973</v>
      </c>
      <c r="T125" s="167">
        <v>3739</v>
      </c>
      <c r="U125" s="167">
        <v>3933</v>
      </c>
      <c r="V125" s="167">
        <v>4245</v>
      </c>
      <c r="W125" s="167">
        <v>3916</v>
      </c>
      <c r="X125" s="167">
        <v>3854</v>
      </c>
      <c r="Y125" s="167">
        <v>3881</v>
      </c>
      <c r="Z125" s="167">
        <v>3943</v>
      </c>
      <c r="AA125" s="167">
        <v>4665</v>
      </c>
      <c r="AB125" s="169">
        <f>SUM(O125:AA125)/13</f>
        <v>3862</v>
      </c>
      <c r="AC125" s="124">
        <f>(O125-D125)/D125</f>
        <v>-0.17315260166156538</v>
      </c>
      <c r="AD125" s="124">
        <f t="shared" si="14"/>
        <v>-0.55795148247978432</v>
      </c>
      <c r="AE125" s="124">
        <f t="shared" si="14"/>
        <v>-0.1753747323340471</v>
      </c>
      <c r="AF125" s="198">
        <f t="shared" si="14"/>
        <v>6.0947022972339428E-3</v>
      </c>
      <c r="AG125" s="124">
        <f t="shared" si="14"/>
        <v>-0.14115866839602248</v>
      </c>
      <c r="AH125" s="124">
        <f t="shared" si="14"/>
        <v>-0.11670210252775809</v>
      </c>
      <c r="AI125" s="124">
        <f t="shared" si="14"/>
        <v>-0.14126637554585153</v>
      </c>
      <c r="AJ125" s="124">
        <f t="shared" si="14"/>
        <v>-0.20654205607476636</v>
      </c>
      <c r="AK125" s="124">
        <f t="shared" si="14"/>
        <v>-0.18973722325677633</v>
      </c>
      <c r="AL125" s="124">
        <f t="shared" si="14"/>
        <v>-0.10392931876307836</v>
      </c>
      <c r="AM125" s="124">
        <f>(Y125-B125)/B125</f>
        <v>-0.2069881487535758</v>
      </c>
      <c r="AN125" s="124">
        <f>(Z125-C125)/C125</f>
        <v>-4.5278450363196124E-2</v>
      </c>
      <c r="AO125" s="125">
        <f>(AA125-D125)/D125</f>
        <v>1.989505902929602E-2</v>
      </c>
    </row>
    <row r="126" spans="1:41" ht="15" customHeight="1" x14ac:dyDescent="0.35">
      <c r="A126" s="74" t="s">
        <v>26</v>
      </c>
      <c r="B126" s="197">
        <v>0</v>
      </c>
      <c r="C126" s="197">
        <v>0</v>
      </c>
      <c r="D126" s="198">
        <v>0</v>
      </c>
      <c r="E126" s="198">
        <v>0</v>
      </c>
      <c r="F126" s="198">
        <v>0</v>
      </c>
      <c r="G126" s="198">
        <v>0</v>
      </c>
      <c r="H126" s="198">
        <v>0</v>
      </c>
      <c r="I126" s="198">
        <v>0</v>
      </c>
      <c r="J126" s="198">
        <v>0</v>
      </c>
      <c r="K126" s="198">
        <v>0</v>
      </c>
      <c r="L126" s="198">
        <v>0</v>
      </c>
      <c r="M126" s="198">
        <v>0</v>
      </c>
      <c r="N126" s="198">
        <f>((B125*B126)+(C125*C126)+(D125*D126)+(E125*E126)+(F125*F126)+(G125*G126)+(H125*H126)+(I125*I126)+(J125*J126)+(K125*K126)+(L125*L126)+(M125*M126))/SUM(B125:M125)</f>
        <v>0</v>
      </c>
      <c r="O126" s="198">
        <v>0</v>
      </c>
      <c r="P126" s="124">
        <v>6.4727954971857404E-2</v>
      </c>
      <c r="Q126" s="124">
        <v>0.30329784471565829</v>
      </c>
      <c r="R126" s="124">
        <v>0.21598322460391425</v>
      </c>
      <c r="S126" s="124">
        <v>0.15605336018122326</v>
      </c>
      <c r="T126" s="124">
        <v>0.16635464027814922</v>
      </c>
      <c r="U126" s="124">
        <v>0.15255530129672007</v>
      </c>
      <c r="V126" s="124">
        <v>0.1773851590106007</v>
      </c>
      <c r="W126" s="124">
        <v>0.28140960163432072</v>
      </c>
      <c r="X126" s="124">
        <v>0.33471717695900366</v>
      </c>
      <c r="Y126" s="124">
        <v>0.27492914197371809</v>
      </c>
      <c r="Z126" s="124">
        <v>0.2764392594471215</v>
      </c>
      <c r="AA126" s="124">
        <v>0.22315112540192927</v>
      </c>
      <c r="AB126" s="124">
        <f>((O125*O126)+(P125*P126)+(Q125*Q126)+(R125*R126)+(S125*S126)+(T125*T126)+(U125*U126)+(V125*V126)+(W125*W126)+(X125*X126)+(Y125*Y126)+(Z125*Z126)+(AA125*AA126))/SUM(O125:AA125)</f>
        <v>0.20750507907421423</v>
      </c>
      <c r="AC126" s="124" t="s">
        <v>46</v>
      </c>
      <c r="AD126" s="124" t="s">
        <v>46</v>
      </c>
      <c r="AE126" s="124" t="s">
        <v>46</v>
      </c>
      <c r="AF126" s="124" t="s">
        <v>46</v>
      </c>
      <c r="AG126" s="124" t="s">
        <v>46</v>
      </c>
      <c r="AH126" s="124" t="s">
        <v>46</v>
      </c>
      <c r="AI126" s="124" t="s">
        <v>46</v>
      </c>
      <c r="AJ126" s="124" t="s">
        <v>46</v>
      </c>
      <c r="AK126" s="124" t="s">
        <v>46</v>
      </c>
      <c r="AL126" s="124" t="s">
        <v>46</v>
      </c>
      <c r="AM126" s="124" t="s">
        <v>46</v>
      </c>
      <c r="AN126" s="124" t="s">
        <v>46</v>
      </c>
      <c r="AO126" s="125" t="s">
        <v>46</v>
      </c>
    </row>
    <row r="127" spans="1:41" ht="15" customHeight="1" x14ac:dyDescent="0.35">
      <c r="A127" s="181" t="s">
        <v>28</v>
      </c>
      <c r="B127" s="235">
        <v>45796</v>
      </c>
      <c r="C127" s="235">
        <v>38506</v>
      </c>
      <c r="D127" s="229">
        <v>42427</v>
      </c>
      <c r="E127" s="229">
        <v>68332</v>
      </c>
      <c r="F127" s="229">
        <v>53159</v>
      </c>
      <c r="G127" s="229">
        <v>44536</v>
      </c>
      <c r="H127" s="229">
        <v>48173</v>
      </c>
      <c r="I127" s="229">
        <v>45029</v>
      </c>
      <c r="J127" s="229">
        <v>44848</v>
      </c>
      <c r="K127" s="229">
        <v>55041</v>
      </c>
      <c r="L127" s="229">
        <v>51292</v>
      </c>
      <c r="M127" s="229">
        <v>45530</v>
      </c>
      <c r="N127" s="229">
        <f>SUM(B127:M127)/12</f>
        <v>48555.75</v>
      </c>
      <c r="O127" s="229">
        <v>46370</v>
      </c>
      <c r="P127" s="229">
        <v>52264</v>
      </c>
      <c r="Q127" s="229">
        <v>48244</v>
      </c>
      <c r="R127" s="229">
        <v>50005</v>
      </c>
      <c r="S127" s="229">
        <v>49696</v>
      </c>
      <c r="T127" s="229">
        <v>46588</v>
      </c>
      <c r="U127" s="229">
        <v>49135</v>
      </c>
      <c r="V127" s="229">
        <v>53470</v>
      </c>
      <c r="W127" s="229">
        <v>57406</v>
      </c>
      <c r="X127" s="229">
        <v>47394</v>
      </c>
      <c r="Y127" s="229">
        <v>48179</v>
      </c>
      <c r="Z127" s="229">
        <v>43956</v>
      </c>
      <c r="AA127" s="229">
        <v>54870</v>
      </c>
      <c r="AB127" s="230">
        <f>SUM(O127:AA127)/13</f>
        <v>49813.615384615383</v>
      </c>
      <c r="AC127" s="175">
        <f>(O127-D127)/D127</f>
        <v>9.2936102010512167E-2</v>
      </c>
      <c r="AD127" s="175">
        <f t="shared" si="14"/>
        <v>-0.23514605163027572</v>
      </c>
      <c r="AE127" s="175">
        <f t="shared" si="14"/>
        <v>-9.2458473635696689E-2</v>
      </c>
      <c r="AF127" s="175">
        <f t="shared" si="14"/>
        <v>0.12279953296209808</v>
      </c>
      <c r="AG127" s="175">
        <f t="shared" si="14"/>
        <v>3.16152201440641E-2</v>
      </c>
      <c r="AH127" s="175">
        <f t="shared" si="14"/>
        <v>3.4622132403562149E-2</v>
      </c>
      <c r="AI127" s="175">
        <f t="shared" si="14"/>
        <v>9.558954691402069E-2</v>
      </c>
      <c r="AJ127" s="175">
        <f t="shared" si="14"/>
        <v>-2.8542359332134226E-2</v>
      </c>
      <c r="AK127" s="175">
        <f t="shared" si="14"/>
        <v>0.1191998752242065</v>
      </c>
      <c r="AL127" s="175">
        <f t="shared" si="14"/>
        <v>4.0940039534372939E-2</v>
      </c>
      <c r="AM127" s="175">
        <f>(Y127-B127)/B127</f>
        <v>5.2035112236876582E-2</v>
      </c>
      <c r="AN127" s="175">
        <f>(Z127-C127)/C127</f>
        <v>0.14153638394016516</v>
      </c>
      <c r="AO127" s="189">
        <f>(AA127-D127)/D127</f>
        <v>0.29328022249982322</v>
      </c>
    </row>
    <row r="128" spans="1:41" ht="17.25" customHeight="1" x14ac:dyDescent="0.35">
      <c r="A128" s="56" t="s">
        <v>29</v>
      </c>
      <c r="B128" s="2"/>
      <c r="C128" s="2"/>
      <c r="D128" s="2"/>
      <c r="E128" s="2"/>
      <c r="F128" s="2"/>
      <c r="G128" s="2"/>
      <c r="H128" s="2"/>
      <c r="I128" s="2"/>
      <c r="J128" s="2"/>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239"/>
    </row>
    <row r="129" spans="1:41" ht="12" customHeight="1" x14ac:dyDescent="0.35">
      <c r="A129" s="75" t="s">
        <v>125</v>
      </c>
      <c r="B129" s="2"/>
      <c r="C129" s="2"/>
      <c r="D129" s="2"/>
      <c r="E129" s="2"/>
      <c r="F129" s="2"/>
      <c r="G129" s="2"/>
      <c r="H129" s="2"/>
      <c r="I129" s="2"/>
      <c r="J129" s="2"/>
      <c r="K129" s="67"/>
      <c r="L129" s="67"/>
      <c r="M129" s="67"/>
      <c r="N129" s="68"/>
      <c r="O129" s="67"/>
      <c r="P129" s="67"/>
      <c r="Q129" s="67"/>
      <c r="R129" s="67"/>
      <c r="S129" s="67"/>
      <c r="T129" s="67"/>
      <c r="U129" s="67"/>
      <c r="V129" s="67"/>
      <c r="W129" s="67"/>
      <c r="X129" s="67"/>
      <c r="Y129" s="67"/>
      <c r="Z129" s="67"/>
      <c r="AA129" s="67"/>
      <c r="AB129" s="67"/>
      <c r="AC129" s="67"/>
      <c r="AD129" s="67"/>
      <c r="AE129" s="68"/>
      <c r="AF129" s="69"/>
      <c r="AG129" s="69"/>
      <c r="AH129" s="69"/>
      <c r="AI129" s="69"/>
      <c r="AJ129" s="69"/>
      <c r="AK129" s="69"/>
      <c r="AL129" s="69"/>
      <c r="AM129" s="69"/>
      <c r="AN129" s="69"/>
      <c r="AO129" s="69"/>
    </row>
    <row r="130" spans="1:41" ht="12" customHeight="1" x14ac:dyDescent="0.35">
      <c r="A130" s="75" t="s">
        <v>30</v>
      </c>
      <c r="B130" s="2"/>
      <c r="C130" s="2"/>
      <c r="D130" s="2"/>
      <c r="E130" s="2"/>
      <c r="F130" s="2"/>
      <c r="G130" s="2"/>
      <c r="H130" s="2"/>
      <c r="I130" s="2"/>
      <c r="J130" s="2"/>
      <c r="K130" s="67"/>
      <c r="L130" s="67"/>
      <c r="M130" s="67"/>
      <c r="N130" s="68"/>
      <c r="O130" s="67"/>
      <c r="P130" s="67"/>
      <c r="Q130" s="67"/>
      <c r="R130" s="67"/>
      <c r="S130" s="67"/>
      <c r="T130" s="67"/>
      <c r="U130" s="67"/>
      <c r="V130" s="67"/>
      <c r="W130" s="67"/>
      <c r="X130" s="67"/>
      <c r="Y130" s="67"/>
      <c r="Z130" s="67"/>
      <c r="AA130" s="67"/>
      <c r="AB130" s="67"/>
      <c r="AC130" s="67"/>
      <c r="AD130" s="67"/>
      <c r="AE130" s="68"/>
      <c r="AF130" s="69"/>
      <c r="AG130" s="69"/>
      <c r="AH130" s="69"/>
      <c r="AI130" s="69"/>
      <c r="AJ130" s="69"/>
      <c r="AK130" s="69"/>
      <c r="AL130" s="69"/>
      <c r="AM130" s="69"/>
      <c r="AN130" s="69"/>
      <c r="AO130" s="69"/>
    </row>
    <row r="131" spans="1:41" ht="12" customHeight="1" x14ac:dyDescent="0.35">
      <c r="A131" s="75" t="s">
        <v>43</v>
      </c>
      <c r="B131" s="26"/>
      <c r="C131" s="26"/>
      <c r="D131" s="26"/>
      <c r="E131" s="26"/>
      <c r="F131" s="26"/>
      <c r="G131" s="26"/>
      <c r="H131" s="26"/>
      <c r="I131" s="26"/>
      <c r="J131" s="26"/>
      <c r="K131" s="67"/>
      <c r="L131" s="67"/>
      <c r="M131" s="67"/>
      <c r="N131" s="68"/>
      <c r="O131" s="67"/>
      <c r="P131" s="67"/>
      <c r="Q131" s="67"/>
      <c r="R131" s="67"/>
      <c r="S131" s="67"/>
      <c r="T131" s="67"/>
      <c r="U131" s="67"/>
      <c r="V131" s="67"/>
      <c r="W131" s="67"/>
      <c r="X131" s="67"/>
      <c r="Y131" s="67"/>
      <c r="Z131" s="67"/>
      <c r="AA131" s="67"/>
      <c r="AB131" s="67"/>
      <c r="AC131" s="67"/>
      <c r="AD131" s="67"/>
      <c r="AE131" s="68"/>
      <c r="AF131" s="69"/>
      <c r="AG131" s="69"/>
      <c r="AH131" s="69"/>
      <c r="AI131" s="69"/>
      <c r="AJ131" s="69"/>
      <c r="AK131" s="69"/>
      <c r="AL131" s="69"/>
      <c r="AM131" s="69"/>
      <c r="AN131" s="69"/>
      <c r="AO131" s="69"/>
    </row>
    <row r="132" spans="1:41" ht="12" customHeight="1" x14ac:dyDescent="0.35">
      <c r="A132" s="241" t="s">
        <v>49</v>
      </c>
      <c r="B132" s="241"/>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row>
    <row r="133" spans="1:41" ht="12" customHeight="1" x14ac:dyDescent="0.35">
      <c r="A133" s="92" t="s">
        <v>59</v>
      </c>
      <c r="B133" s="92"/>
      <c r="C133" s="92"/>
      <c r="D133" s="29"/>
      <c r="E133" s="29"/>
      <c r="F133" s="29"/>
      <c r="G133" s="29"/>
      <c r="H133" s="29"/>
      <c r="I133" s="29"/>
      <c r="J133" s="29"/>
      <c r="K133" s="199"/>
      <c r="L133" s="199"/>
      <c r="M133" s="199"/>
      <c r="N133" s="59"/>
      <c r="O133" s="199"/>
      <c r="P133" s="199"/>
      <c r="Q133" s="199"/>
      <c r="R133" s="199"/>
      <c r="S133" s="199"/>
      <c r="T133" s="199"/>
      <c r="U133" s="199"/>
      <c r="V133" s="199"/>
      <c r="W133" s="199"/>
      <c r="X133" s="199"/>
      <c r="Y133" s="199"/>
      <c r="Z133" s="199"/>
      <c r="AA133" s="199"/>
      <c r="AB133" s="199"/>
      <c r="AC133" s="199"/>
      <c r="AD133" s="199"/>
      <c r="AE133" s="60"/>
      <c r="AF133" s="200"/>
      <c r="AG133" s="200"/>
      <c r="AH133" s="200"/>
      <c r="AI133" s="200"/>
      <c r="AJ133" s="200"/>
      <c r="AK133" s="200"/>
      <c r="AL133" s="200"/>
      <c r="AM133" s="200"/>
      <c r="AN133" s="200"/>
      <c r="AO133" s="200"/>
    </row>
    <row r="134" spans="1:41" ht="12" customHeight="1" x14ac:dyDescent="0.35">
      <c r="A134" s="278" t="s">
        <v>268</v>
      </c>
      <c r="B134" s="92"/>
      <c r="C134" s="92"/>
      <c r="D134" s="29"/>
      <c r="E134" s="29"/>
      <c r="F134" s="29"/>
      <c r="G134" s="29"/>
      <c r="H134" s="29"/>
      <c r="I134" s="29"/>
      <c r="J134" s="29"/>
      <c r="K134" s="23"/>
      <c r="L134" s="23"/>
      <c r="M134" s="23"/>
      <c r="N134" s="60"/>
      <c r="O134" s="23"/>
      <c r="P134" s="23"/>
      <c r="Q134" s="23"/>
      <c r="R134" s="23"/>
      <c r="S134" s="23"/>
      <c r="T134" s="23"/>
      <c r="U134" s="23"/>
      <c r="V134" s="23"/>
      <c r="W134" s="23"/>
      <c r="X134" s="23"/>
      <c r="Y134" s="60"/>
      <c r="Z134" s="152"/>
      <c r="AA134" s="152"/>
      <c r="AB134" s="152"/>
      <c r="AC134" s="152"/>
      <c r="AD134" s="152"/>
      <c r="AE134" s="152"/>
      <c r="AF134" s="152"/>
      <c r="AG134" s="152"/>
      <c r="AH134" s="152"/>
      <c r="AI134" s="152"/>
      <c r="AJ134" s="152"/>
      <c r="AK134" s="113"/>
      <c r="AL134" s="113"/>
      <c r="AM134" s="113"/>
      <c r="AN134" s="113"/>
      <c r="AO134" s="153"/>
    </row>
    <row r="135" spans="1:41" ht="12" customHeight="1" x14ac:dyDescent="0.35">
      <c r="A135" s="92" t="s">
        <v>45</v>
      </c>
      <c r="B135" s="92"/>
      <c r="C135" s="92"/>
      <c r="D135" s="29"/>
      <c r="E135" s="29"/>
      <c r="F135" s="29"/>
      <c r="G135" s="29"/>
      <c r="H135" s="29"/>
      <c r="I135" s="29"/>
      <c r="J135" s="29"/>
      <c r="K135" s="23"/>
      <c r="L135" s="23"/>
      <c r="M135" s="23"/>
      <c r="N135" s="60"/>
      <c r="O135" s="23"/>
      <c r="P135" s="23"/>
      <c r="Q135" s="23"/>
      <c r="R135" s="23"/>
      <c r="S135" s="23"/>
      <c r="T135" s="23"/>
      <c r="U135" s="23"/>
      <c r="V135" s="23"/>
      <c r="W135" s="23"/>
      <c r="X135" s="23"/>
      <c r="Y135" s="23"/>
      <c r="Z135" s="23"/>
      <c r="AA135" s="23"/>
      <c r="AB135" s="23"/>
      <c r="AC135" s="23"/>
      <c r="AD135" s="23"/>
      <c r="AE135" s="60"/>
      <c r="AF135" s="152"/>
      <c r="AG135" s="152"/>
      <c r="AH135" s="152"/>
      <c r="AI135" s="152"/>
      <c r="AJ135" s="152"/>
      <c r="AK135" s="152"/>
      <c r="AL135" s="152"/>
      <c r="AM135" s="152"/>
      <c r="AN135" s="152"/>
      <c r="AO135" s="152"/>
    </row>
    <row r="136" spans="1:41" ht="12" customHeight="1" x14ac:dyDescent="0.35">
      <c r="A136" s="75" t="s">
        <v>269</v>
      </c>
      <c r="B136" s="92"/>
      <c r="C136" s="92"/>
      <c r="D136" s="29"/>
      <c r="E136" s="29"/>
      <c r="F136" s="29"/>
      <c r="G136" s="29"/>
      <c r="H136" s="29"/>
      <c r="I136" s="29"/>
      <c r="J136" s="29"/>
      <c r="K136" s="23"/>
      <c r="L136" s="23"/>
      <c r="M136" s="23"/>
      <c r="N136" s="59"/>
      <c r="O136" s="23"/>
      <c r="P136" s="23"/>
      <c r="Q136" s="23"/>
      <c r="R136" s="23"/>
      <c r="S136" s="23"/>
      <c r="T136" s="23"/>
      <c r="U136" s="23"/>
      <c r="V136" s="23"/>
      <c r="W136" s="23"/>
      <c r="X136" s="23"/>
      <c r="Y136" s="23"/>
      <c r="Z136" s="23"/>
      <c r="AA136" s="23"/>
      <c r="AB136" s="23"/>
      <c r="AC136" s="23"/>
      <c r="AD136" s="23"/>
      <c r="AE136" s="60"/>
      <c r="AF136" s="24"/>
      <c r="AG136" s="24"/>
      <c r="AH136" s="24"/>
      <c r="AI136" s="24"/>
      <c r="AJ136" s="24"/>
      <c r="AK136" s="24"/>
      <c r="AL136" s="24"/>
      <c r="AM136" s="24"/>
      <c r="AN136" s="24"/>
      <c r="AO136" s="24"/>
    </row>
    <row r="137" spans="1:41" ht="12" customHeight="1" x14ac:dyDescent="0.35">
      <c r="A137" s="56" t="s">
        <v>32</v>
      </c>
      <c r="B137" s="56"/>
      <c r="C137" s="56"/>
      <c r="D137" s="113"/>
      <c r="E137" s="113"/>
      <c r="F137" s="113"/>
      <c r="G137" s="113"/>
      <c r="H137" s="113"/>
      <c r="I137" s="113"/>
      <c r="J137" s="113"/>
      <c r="K137" s="23"/>
      <c r="L137" s="23"/>
      <c r="M137" s="23"/>
      <c r="N137" s="59"/>
      <c r="O137" s="23"/>
      <c r="P137" s="23"/>
      <c r="Q137" s="23"/>
      <c r="R137" s="23"/>
      <c r="S137" s="23"/>
      <c r="T137" s="23"/>
      <c r="U137" s="23"/>
      <c r="V137" s="23"/>
      <c r="W137" s="23"/>
      <c r="X137" s="23"/>
      <c r="Y137" s="23"/>
      <c r="Z137" s="23"/>
      <c r="AA137" s="23"/>
      <c r="AB137" s="23"/>
      <c r="AC137" s="23"/>
      <c r="AD137" s="23"/>
      <c r="AE137" s="60"/>
      <c r="AF137" s="24"/>
      <c r="AG137" s="24"/>
      <c r="AH137" s="24"/>
      <c r="AI137" s="24"/>
      <c r="AJ137" s="24"/>
      <c r="AK137" s="24"/>
      <c r="AL137" s="24"/>
      <c r="AM137" s="24"/>
      <c r="AN137" s="24"/>
      <c r="AO137" s="24"/>
    </row>
    <row r="138" spans="1:41" ht="30" customHeight="1" x14ac:dyDescent="0.35">
      <c r="A138" s="61" t="s">
        <v>270</v>
      </c>
      <c r="B138" s="61"/>
      <c r="C138" s="61"/>
      <c r="D138" s="154"/>
      <c r="E138" s="154"/>
      <c r="F138" s="154"/>
      <c r="G138" s="154"/>
      <c r="H138" s="154"/>
      <c r="I138" s="154"/>
      <c r="J138" s="154"/>
      <c r="K138" s="23"/>
      <c r="L138" s="23"/>
      <c r="M138" s="23"/>
      <c r="N138" s="59"/>
      <c r="O138" s="23"/>
      <c r="P138" s="23"/>
      <c r="Q138" s="23"/>
      <c r="R138" s="23"/>
      <c r="S138" s="23"/>
      <c r="T138" s="23"/>
      <c r="U138" s="23"/>
      <c r="V138" s="23"/>
      <c r="W138" s="23"/>
      <c r="X138" s="23"/>
      <c r="Y138" s="23"/>
      <c r="Z138" s="23"/>
      <c r="AA138" s="23"/>
      <c r="AB138" s="23"/>
      <c r="AC138" s="23"/>
      <c r="AD138" s="23"/>
      <c r="AE138" s="60"/>
      <c r="AF138" s="24"/>
      <c r="AG138" s="24"/>
      <c r="AH138" s="24"/>
      <c r="AI138" s="24"/>
      <c r="AJ138" s="24"/>
      <c r="AK138" s="24"/>
      <c r="AL138" s="24"/>
      <c r="AM138" s="24"/>
      <c r="AN138" s="24"/>
      <c r="AO138" s="24"/>
    </row>
    <row r="139" spans="1:41" ht="20.25" customHeight="1" x14ac:dyDescent="0.35">
      <c r="A139" s="191" t="s">
        <v>227</v>
      </c>
      <c r="B139" s="165"/>
      <c r="C139" s="165"/>
      <c r="D139" s="165"/>
      <c r="E139" s="165"/>
      <c r="F139" s="165"/>
      <c r="G139" s="165"/>
      <c r="H139" s="165"/>
      <c r="I139" s="165"/>
      <c r="J139" s="165"/>
      <c r="K139" s="165"/>
      <c r="L139" s="165"/>
      <c r="M139" s="165"/>
      <c r="N139" s="165"/>
      <c r="O139" s="165"/>
      <c r="P139" s="165"/>
      <c r="Q139" s="165"/>
      <c r="R139" s="165"/>
      <c r="S139" s="165"/>
      <c r="T139" s="165"/>
      <c r="U139" s="165"/>
      <c r="V139" s="165"/>
      <c r="W139" s="165"/>
      <c r="X139" s="165"/>
      <c r="Y139" s="165"/>
      <c r="Z139" s="165"/>
      <c r="AA139" s="165"/>
      <c r="AB139" s="165"/>
      <c r="AC139" s="165"/>
      <c r="AD139" s="165"/>
      <c r="AE139" s="165"/>
      <c r="AF139" s="165"/>
      <c r="AG139" s="165"/>
      <c r="AH139" s="165"/>
      <c r="AI139" s="165"/>
      <c r="AJ139" s="165"/>
      <c r="AK139" s="165"/>
      <c r="AL139" s="165"/>
      <c r="AM139" s="165"/>
      <c r="AN139" s="165"/>
      <c r="AO139" s="166"/>
    </row>
    <row r="140" spans="1:41" ht="15" customHeight="1" x14ac:dyDescent="0.35">
      <c r="A140" s="137"/>
      <c r="B140" s="282" t="s">
        <v>145</v>
      </c>
      <c r="C140" s="283"/>
      <c r="D140" s="283"/>
      <c r="E140" s="283"/>
      <c r="F140" s="283"/>
      <c r="G140" s="283"/>
      <c r="H140" s="283"/>
      <c r="I140" s="283"/>
      <c r="J140" s="283"/>
      <c r="K140" s="283"/>
      <c r="L140" s="283"/>
      <c r="M140" s="283"/>
      <c r="N140" s="284"/>
      <c r="O140" s="279" t="s">
        <v>55</v>
      </c>
      <c r="P140" s="280"/>
      <c r="Q140" s="280"/>
      <c r="R140" s="280"/>
      <c r="S140" s="280"/>
      <c r="T140" s="280"/>
      <c r="U140" s="280"/>
      <c r="V140" s="280"/>
      <c r="W140" s="280"/>
      <c r="X140" s="280"/>
      <c r="Y140" s="280"/>
      <c r="Z140" s="280"/>
      <c r="AA140" s="280"/>
      <c r="AB140" s="281"/>
      <c r="AC140" s="279" t="s">
        <v>57</v>
      </c>
      <c r="AD140" s="280"/>
      <c r="AE140" s="280"/>
      <c r="AF140" s="280"/>
      <c r="AG140" s="280"/>
      <c r="AH140" s="280"/>
      <c r="AI140" s="280"/>
      <c r="AJ140" s="280"/>
      <c r="AK140" s="280"/>
      <c r="AL140" s="280"/>
      <c r="AM140" s="280"/>
      <c r="AN140" s="280"/>
      <c r="AO140" s="280"/>
    </row>
    <row r="141" spans="1:41" ht="44.15" customHeight="1" x14ac:dyDescent="0.35">
      <c r="A141" s="106" t="s">
        <v>35</v>
      </c>
      <c r="B141" s="107" t="s">
        <v>203</v>
      </c>
      <c r="C141" s="107" t="s">
        <v>204</v>
      </c>
      <c r="D141" s="107" t="s">
        <v>193</v>
      </c>
      <c r="E141" s="107" t="s">
        <v>194</v>
      </c>
      <c r="F141" s="107" t="s">
        <v>195</v>
      </c>
      <c r="G141" s="107" t="s">
        <v>196</v>
      </c>
      <c r="H141" s="107" t="s">
        <v>197</v>
      </c>
      <c r="I141" s="107" t="s">
        <v>198</v>
      </c>
      <c r="J141" s="107" t="s">
        <v>199</v>
      </c>
      <c r="K141" s="107" t="s">
        <v>200</v>
      </c>
      <c r="L141" s="107" t="s">
        <v>201</v>
      </c>
      <c r="M141" s="107" t="s">
        <v>202</v>
      </c>
      <c r="N141" s="107" t="s">
        <v>168</v>
      </c>
      <c r="O141" s="107" t="s">
        <v>219</v>
      </c>
      <c r="P141" s="107" t="s">
        <v>216</v>
      </c>
      <c r="Q141" s="107" t="s">
        <v>215</v>
      </c>
      <c r="R141" s="107" t="s">
        <v>214</v>
      </c>
      <c r="S141" s="107" t="s">
        <v>213</v>
      </c>
      <c r="T141" s="107" t="s">
        <v>212</v>
      </c>
      <c r="U141" s="107" t="s">
        <v>217</v>
      </c>
      <c r="V141" s="107" t="s">
        <v>211</v>
      </c>
      <c r="W141" s="107" t="s">
        <v>210</v>
      </c>
      <c r="X141" s="107" t="s">
        <v>209</v>
      </c>
      <c r="Y141" s="107" t="s">
        <v>208</v>
      </c>
      <c r="Z141" s="107" t="s">
        <v>207</v>
      </c>
      <c r="AA141" s="107" t="s">
        <v>206</v>
      </c>
      <c r="AB141" s="107" t="s">
        <v>205</v>
      </c>
      <c r="AC141" s="107" t="s">
        <v>60</v>
      </c>
      <c r="AD141" s="107" t="s">
        <v>61</v>
      </c>
      <c r="AE141" s="107" t="s">
        <v>62</v>
      </c>
      <c r="AF141" s="107" t="s">
        <v>63</v>
      </c>
      <c r="AG141" s="107" t="s">
        <v>64</v>
      </c>
      <c r="AH141" s="107" t="s">
        <v>65</v>
      </c>
      <c r="AI141" s="107" t="s">
        <v>66</v>
      </c>
      <c r="AJ141" s="107" t="s">
        <v>67</v>
      </c>
      <c r="AK141" s="107" t="s">
        <v>68</v>
      </c>
      <c r="AL141" s="107" t="s">
        <v>69</v>
      </c>
      <c r="AM141" s="107" t="s">
        <v>70</v>
      </c>
      <c r="AN141" s="107" t="s">
        <v>71</v>
      </c>
      <c r="AO141" s="131" t="s">
        <v>72</v>
      </c>
    </row>
    <row r="142" spans="1:41" ht="15" customHeight="1" x14ac:dyDescent="0.35">
      <c r="A142" s="74" t="s">
        <v>23</v>
      </c>
      <c r="B142" s="195">
        <v>48829</v>
      </c>
      <c r="C142" s="195">
        <v>43523</v>
      </c>
      <c r="D142" s="167">
        <v>48507</v>
      </c>
      <c r="E142" s="167">
        <v>52224</v>
      </c>
      <c r="F142" s="167">
        <v>49536</v>
      </c>
      <c r="G142" s="167">
        <v>41750</v>
      </c>
      <c r="H142" s="167">
        <v>44058</v>
      </c>
      <c r="I142" s="167">
        <v>42203</v>
      </c>
      <c r="J142" s="167">
        <v>44809</v>
      </c>
      <c r="K142" s="167">
        <v>49727</v>
      </c>
      <c r="L142" s="167">
        <v>52173</v>
      </c>
      <c r="M142" s="167">
        <v>53616</v>
      </c>
      <c r="N142" s="167">
        <f>SUM(B142:M142)/12</f>
        <v>47579.583333333336</v>
      </c>
      <c r="O142" s="167">
        <v>42119</v>
      </c>
      <c r="P142" s="167">
        <v>23023</v>
      </c>
      <c r="Q142" s="167">
        <v>25876</v>
      </c>
      <c r="R142" s="167">
        <v>32175</v>
      </c>
      <c r="S142" s="167">
        <v>36104</v>
      </c>
      <c r="T142" s="167">
        <v>34376</v>
      </c>
      <c r="U142" s="167">
        <v>35861</v>
      </c>
      <c r="V142" s="167">
        <v>37623</v>
      </c>
      <c r="W142" s="167">
        <v>37535</v>
      </c>
      <c r="X142" s="167">
        <v>27445</v>
      </c>
      <c r="Y142" s="167">
        <v>28368</v>
      </c>
      <c r="Z142" s="167">
        <v>26854</v>
      </c>
      <c r="AA142" s="167">
        <v>33368</v>
      </c>
      <c r="AB142" s="169">
        <f>SUM(O142:AA142)/13</f>
        <v>32363.615384615383</v>
      </c>
      <c r="AC142" s="124">
        <f t="shared" ref="AC142:AL146" si="15">(O142-D142)/D142</f>
        <v>-0.13169233306533076</v>
      </c>
      <c r="AD142" s="124">
        <f t="shared" si="15"/>
        <v>-0.55914905024509809</v>
      </c>
      <c r="AE142" s="124">
        <f t="shared" si="15"/>
        <v>-0.47763242894056845</v>
      </c>
      <c r="AF142" s="124">
        <f t="shared" si="15"/>
        <v>-0.22934131736526947</v>
      </c>
      <c r="AG142" s="124">
        <f t="shared" si="15"/>
        <v>-0.18053474964819102</v>
      </c>
      <c r="AH142" s="124">
        <f t="shared" si="15"/>
        <v>-0.1854607492358363</v>
      </c>
      <c r="AI142" s="124">
        <f t="shared" si="15"/>
        <v>-0.19969202615545983</v>
      </c>
      <c r="AJ142" s="124">
        <f t="shared" si="15"/>
        <v>-0.24340901321213829</v>
      </c>
      <c r="AK142" s="124">
        <f t="shared" si="15"/>
        <v>-0.28056657658175682</v>
      </c>
      <c r="AL142" s="124">
        <f t="shared" si="15"/>
        <v>-0.48811921814383769</v>
      </c>
      <c r="AM142" s="124">
        <f>(Y142-B142)/B142</f>
        <v>-0.41903377091482519</v>
      </c>
      <c r="AN142" s="124">
        <f>(Z142-C142)/C142</f>
        <v>-0.38299290030558553</v>
      </c>
      <c r="AO142" s="125">
        <f>(AA142-D142)/D142</f>
        <v>-0.3120992846393304</v>
      </c>
    </row>
    <row r="143" spans="1:41" ht="15" customHeight="1" x14ac:dyDescent="0.35">
      <c r="A143" s="74" t="s">
        <v>24</v>
      </c>
      <c r="B143" s="197">
        <v>0</v>
      </c>
      <c r="C143" s="197">
        <v>0</v>
      </c>
      <c r="D143" s="198">
        <v>0</v>
      </c>
      <c r="E143" s="198">
        <v>0</v>
      </c>
      <c r="F143" s="198">
        <v>0</v>
      </c>
      <c r="G143" s="198">
        <v>0</v>
      </c>
      <c r="H143" s="198">
        <v>0</v>
      </c>
      <c r="I143" s="198">
        <v>0</v>
      </c>
      <c r="J143" s="198">
        <v>0</v>
      </c>
      <c r="K143" s="198">
        <v>0</v>
      </c>
      <c r="L143" s="198">
        <v>0</v>
      </c>
      <c r="M143" s="198">
        <v>0</v>
      </c>
      <c r="N143" s="198">
        <f>((B142*B143)+(C142*C143)+(D142*D143)+(E142*E143)+(F142*F143)+(G142*G143)+(H142*H143)+(I142*I143)+(J142*J143)+(K142*K143)+(L142*L143)+(M142*M143))/SUM(B142:M142)</f>
        <v>0</v>
      </c>
      <c r="O143" s="124">
        <v>0.12732970868254231</v>
      </c>
      <c r="P143" s="124">
        <v>0.48051948051948051</v>
      </c>
      <c r="Q143" s="124">
        <v>0.34982222909259547</v>
      </c>
      <c r="R143" s="124">
        <v>0.25336441336441334</v>
      </c>
      <c r="S143" s="124">
        <v>0.21645801019277641</v>
      </c>
      <c r="T143" s="124">
        <v>0.22381894344891784</v>
      </c>
      <c r="U143" s="124">
        <v>0.25925099690471543</v>
      </c>
      <c r="V143" s="124">
        <v>0.24572734763309678</v>
      </c>
      <c r="W143" s="124">
        <v>0.28741174903423472</v>
      </c>
      <c r="X143" s="124">
        <v>0.35441792676261613</v>
      </c>
      <c r="Y143" s="124">
        <v>0.34429639029892839</v>
      </c>
      <c r="Z143" s="124">
        <v>0.33276234452967901</v>
      </c>
      <c r="AA143" s="124">
        <v>0.29597218892351956</v>
      </c>
      <c r="AB143" s="124">
        <f>((O142*O143)+(P142*P143)+(Q142*Q143)+(R142*R143)+(S142*S143)+(T142*T143)+(U142*U143)+(V142*V143)+(W142*W143)+(X142*X143)+(Y142*Y143)+(Z142*Z143)+(AA142*AA143))/SUM(O142:AA142)</f>
        <v>0.27755527931413959</v>
      </c>
      <c r="AC143" s="124" t="s">
        <v>46</v>
      </c>
      <c r="AD143" s="124" t="s">
        <v>46</v>
      </c>
      <c r="AE143" s="124" t="s">
        <v>46</v>
      </c>
      <c r="AF143" s="124" t="s">
        <v>46</v>
      </c>
      <c r="AG143" s="124" t="s">
        <v>46</v>
      </c>
      <c r="AH143" s="124" t="s">
        <v>46</v>
      </c>
      <c r="AI143" s="124" t="s">
        <v>46</v>
      </c>
      <c r="AJ143" s="124" t="s">
        <v>46</v>
      </c>
      <c r="AK143" s="124" t="s">
        <v>46</v>
      </c>
      <c r="AL143" s="124" t="s">
        <v>46</v>
      </c>
      <c r="AM143" s="124" t="s">
        <v>46</v>
      </c>
      <c r="AN143" s="124" t="s">
        <v>46</v>
      </c>
      <c r="AO143" s="125" t="s">
        <v>46</v>
      </c>
    </row>
    <row r="144" spans="1:41" ht="15" customHeight="1" x14ac:dyDescent="0.35">
      <c r="A144" s="74" t="s">
        <v>25</v>
      </c>
      <c r="B144" s="195">
        <v>1705</v>
      </c>
      <c r="C144" s="195">
        <v>1466</v>
      </c>
      <c r="D144" s="167">
        <v>1546</v>
      </c>
      <c r="E144" s="167">
        <v>1798</v>
      </c>
      <c r="F144" s="167">
        <v>1754</v>
      </c>
      <c r="G144" s="167">
        <v>1450</v>
      </c>
      <c r="H144" s="167">
        <v>1295</v>
      </c>
      <c r="I144" s="167">
        <v>1381</v>
      </c>
      <c r="J144" s="167">
        <v>1561</v>
      </c>
      <c r="K144" s="167">
        <v>1912</v>
      </c>
      <c r="L144" s="167">
        <v>1960</v>
      </c>
      <c r="M144" s="167">
        <v>1713</v>
      </c>
      <c r="N144" s="167">
        <f>SUM(B144:M144)/12</f>
        <v>1628.4166666666667</v>
      </c>
      <c r="O144" s="167">
        <v>1569</v>
      </c>
      <c r="P144" s="167">
        <v>582</v>
      </c>
      <c r="Q144" s="167">
        <v>929</v>
      </c>
      <c r="R144" s="167">
        <v>1316</v>
      </c>
      <c r="S144" s="167">
        <v>1438</v>
      </c>
      <c r="T144" s="167">
        <v>1457</v>
      </c>
      <c r="U144" s="167">
        <v>1688</v>
      </c>
      <c r="V144" s="167">
        <v>1771</v>
      </c>
      <c r="W144" s="167">
        <v>1756</v>
      </c>
      <c r="X144" s="167">
        <v>1664</v>
      </c>
      <c r="Y144" s="167">
        <v>1802</v>
      </c>
      <c r="Z144" s="167">
        <v>1758</v>
      </c>
      <c r="AA144" s="167">
        <v>2305</v>
      </c>
      <c r="AB144" s="169">
        <f>SUM(O144:AA144)/13</f>
        <v>1541.1538461538462</v>
      </c>
      <c r="AC144" s="124">
        <f>(O144-D144)/D144</f>
        <v>1.4877102199223804E-2</v>
      </c>
      <c r="AD144" s="124">
        <f t="shared" si="15"/>
        <v>-0.67630700778642938</v>
      </c>
      <c r="AE144" s="124">
        <f t="shared" si="15"/>
        <v>-0.47035347776510833</v>
      </c>
      <c r="AF144" s="124">
        <f t="shared" si="15"/>
        <v>-9.2413793103448272E-2</v>
      </c>
      <c r="AG144" s="124">
        <f t="shared" si="15"/>
        <v>0.11042471042471043</v>
      </c>
      <c r="AH144" s="124">
        <f t="shared" si="15"/>
        <v>5.5032585083272988E-2</v>
      </c>
      <c r="AI144" s="124">
        <f t="shared" si="15"/>
        <v>8.1358103779628446E-2</v>
      </c>
      <c r="AJ144" s="124">
        <f t="shared" si="15"/>
        <v>-7.3744769874476992E-2</v>
      </c>
      <c r="AK144" s="124">
        <f t="shared" si="15"/>
        <v>-0.10408163265306122</v>
      </c>
      <c r="AL144" s="124">
        <f t="shared" si="15"/>
        <v>-2.8604786923525978E-2</v>
      </c>
      <c r="AM144" s="124">
        <f>(Y144-B144)/B144</f>
        <v>5.6891495601173021E-2</v>
      </c>
      <c r="AN144" s="124">
        <f>(Z144-C144)/C144</f>
        <v>0.19918144611186903</v>
      </c>
      <c r="AO144" s="125">
        <f>(AA144-D144)/D144</f>
        <v>0.4909443725743855</v>
      </c>
    </row>
    <row r="145" spans="1:41" ht="15" customHeight="1" x14ac:dyDescent="0.35">
      <c r="A145" s="74" t="s">
        <v>26</v>
      </c>
      <c r="B145" s="197">
        <v>0</v>
      </c>
      <c r="C145" s="197">
        <v>0</v>
      </c>
      <c r="D145" s="198">
        <v>0</v>
      </c>
      <c r="E145" s="198">
        <v>0</v>
      </c>
      <c r="F145" s="198">
        <v>0</v>
      </c>
      <c r="G145" s="198">
        <v>0</v>
      </c>
      <c r="H145" s="198">
        <v>0</v>
      </c>
      <c r="I145" s="198">
        <v>0</v>
      </c>
      <c r="J145" s="198">
        <v>0</v>
      </c>
      <c r="K145" s="198">
        <v>0</v>
      </c>
      <c r="L145" s="198">
        <v>0</v>
      </c>
      <c r="M145" s="198">
        <v>0</v>
      </c>
      <c r="N145" s="198">
        <f>((B144*B145)+(C144*C145)+(D144*D145)+(E144*E145)+(F144*F145)+(G144*G145)+(H144*H145)+(I144*I145)+(J144*J145)+(K144*K145)+(L144*L145)+(M144*M145))/SUM(B144:M144)</f>
        <v>0</v>
      </c>
      <c r="O145" s="198">
        <v>0</v>
      </c>
      <c r="P145" s="124">
        <v>2.9209621993127148E-2</v>
      </c>
      <c r="Q145" s="124">
        <v>0.21420882669537136</v>
      </c>
      <c r="R145" s="124">
        <v>9.4984802431610948E-2</v>
      </c>
      <c r="S145" s="124">
        <v>7.5104311543810851E-2</v>
      </c>
      <c r="T145" s="124">
        <v>5.8339052848318459E-2</v>
      </c>
      <c r="U145" s="124">
        <v>6.6943127962085305E-2</v>
      </c>
      <c r="V145" s="124">
        <v>7.4534161490683232E-2</v>
      </c>
      <c r="W145" s="124">
        <v>0.12927107061503418</v>
      </c>
      <c r="X145" s="124">
        <v>0.15745192307692307</v>
      </c>
      <c r="Y145" s="124">
        <v>0.13485016648168702</v>
      </c>
      <c r="Z145" s="124">
        <v>0.13424345847554039</v>
      </c>
      <c r="AA145" s="124">
        <v>8.7201735357917573E-2</v>
      </c>
      <c r="AB145" s="124">
        <f>((O144*O145)+(P144*P145)+(Q144*Q145)+(R144*R145)+(S144*S145)+(T144*T145)+(U144*U145)+(V144*V145)+(W144*W145)+(X144*X145)+(Y144*Y145)+(Z144*Z145)+(AA144*AA145))/SUM(O144:AA144)</f>
        <v>9.7229847766408778E-2</v>
      </c>
      <c r="AC145" s="124" t="s">
        <v>46</v>
      </c>
      <c r="AD145" s="124" t="s">
        <v>46</v>
      </c>
      <c r="AE145" s="124" t="s">
        <v>46</v>
      </c>
      <c r="AF145" s="124" t="s">
        <v>46</v>
      </c>
      <c r="AG145" s="124" t="s">
        <v>46</v>
      </c>
      <c r="AH145" s="124" t="s">
        <v>46</v>
      </c>
      <c r="AI145" s="124" t="s">
        <v>46</v>
      </c>
      <c r="AJ145" s="124" t="s">
        <v>46</v>
      </c>
      <c r="AK145" s="124" t="s">
        <v>46</v>
      </c>
      <c r="AL145" s="124" t="s">
        <v>46</v>
      </c>
      <c r="AM145" s="124" t="s">
        <v>46</v>
      </c>
      <c r="AN145" s="124" t="s">
        <v>46</v>
      </c>
      <c r="AO145" s="125" t="s">
        <v>46</v>
      </c>
    </row>
    <row r="146" spans="1:41" ht="15" customHeight="1" x14ac:dyDescent="0.35">
      <c r="A146" s="181" t="s">
        <v>28</v>
      </c>
      <c r="B146" s="235">
        <v>12225</v>
      </c>
      <c r="C146" s="235">
        <v>9887</v>
      </c>
      <c r="D146" s="229">
        <v>10045</v>
      </c>
      <c r="E146" s="229">
        <v>12262</v>
      </c>
      <c r="F146" s="229">
        <v>11208</v>
      </c>
      <c r="G146" s="229">
        <v>10062</v>
      </c>
      <c r="H146" s="229">
        <v>11104</v>
      </c>
      <c r="I146" s="229">
        <v>10910</v>
      </c>
      <c r="J146" s="229">
        <v>10412</v>
      </c>
      <c r="K146" s="229">
        <v>13571</v>
      </c>
      <c r="L146" s="229">
        <v>16518</v>
      </c>
      <c r="M146" s="229">
        <v>11584</v>
      </c>
      <c r="N146" s="229">
        <f>SUM(B146:M146)/12</f>
        <v>11649</v>
      </c>
      <c r="O146" s="229">
        <v>9316</v>
      </c>
      <c r="P146" s="229">
        <v>7521</v>
      </c>
      <c r="Q146" s="229">
        <v>8458</v>
      </c>
      <c r="R146" s="229">
        <v>10310</v>
      </c>
      <c r="S146" s="229">
        <v>10601</v>
      </c>
      <c r="T146" s="229">
        <v>10743</v>
      </c>
      <c r="U146" s="229">
        <v>11126</v>
      </c>
      <c r="V146" s="229">
        <v>16492</v>
      </c>
      <c r="W146" s="229">
        <v>21922</v>
      </c>
      <c r="X146" s="229">
        <v>11739</v>
      </c>
      <c r="Y146" s="229">
        <v>10374</v>
      </c>
      <c r="Z146" s="229">
        <v>9139</v>
      </c>
      <c r="AA146" s="229">
        <v>11222</v>
      </c>
      <c r="AB146" s="230">
        <f>SUM(O146:AA146)/13</f>
        <v>11458.692307692309</v>
      </c>
      <c r="AC146" s="175">
        <f>(O146-D146)/D146</f>
        <v>-7.2573419611747139E-2</v>
      </c>
      <c r="AD146" s="175">
        <f t="shared" si="15"/>
        <v>-0.38664165715217746</v>
      </c>
      <c r="AE146" s="175">
        <f t="shared" si="15"/>
        <v>-0.2453604568165596</v>
      </c>
      <c r="AF146" s="175">
        <f t="shared" si="15"/>
        <v>2.4647187437885111E-2</v>
      </c>
      <c r="AG146" s="175">
        <f t="shared" si="15"/>
        <v>-4.5298991354466855E-2</v>
      </c>
      <c r="AH146" s="175">
        <f t="shared" si="15"/>
        <v>-1.5307057745187902E-2</v>
      </c>
      <c r="AI146" s="175">
        <f t="shared" si="15"/>
        <v>6.8574721475220896E-2</v>
      </c>
      <c r="AJ146" s="175">
        <f t="shared" si="15"/>
        <v>0.21523837594871417</v>
      </c>
      <c r="AK146" s="175">
        <f t="shared" si="15"/>
        <v>0.32715825160431045</v>
      </c>
      <c r="AL146" s="175">
        <f t="shared" si="15"/>
        <v>1.3380524861878454E-2</v>
      </c>
      <c r="AM146" s="175">
        <f>(Y146-B146)/B146</f>
        <v>-0.15141104294478527</v>
      </c>
      <c r="AN146" s="175">
        <f>(Z146-C146)/C146</f>
        <v>-7.5654900374228784E-2</v>
      </c>
      <c r="AO146" s="189">
        <f>(AA146-D146)/D146</f>
        <v>0.11717272274763564</v>
      </c>
    </row>
    <row r="147" spans="1:41" ht="17.25" customHeight="1" x14ac:dyDescent="0.35">
      <c r="A147" s="56" t="s">
        <v>29</v>
      </c>
      <c r="B147" s="2"/>
      <c r="C147" s="2"/>
      <c r="D147" s="2"/>
      <c r="E147" s="2"/>
      <c r="F147" s="2"/>
      <c r="G147" s="2"/>
      <c r="H147" s="2"/>
      <c r="I147" s="2"/>
      <c r="J147" s="2"/>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239"/>
    </row>
    <row r="148" spans="1:41" ht="12" customHeight="1" x14ac:dyDescent="0.35">
      <c r="A148" s="75" t="s">
        <v>125</v>
      </c>
      <c r="B148" s="2"/>
      <c r="C148" s="2"/>
      <c r="D148" s="2"/>
      <c r="E148" s="2"/>
      <c r="F148" s="2"/>
      <c r="G148" s="2"/>
      <c r="H148" s="2"/>
      <c r="I148" s="2"/>
      <c r="J148" s="2"/>
      <c r="K148" s="67"/>
      <c r="L148" s="67"/>
      <c r="M148" s="67"/>
      <c r="N148" s="68"/>
      <c r="O148" s="67"/>
      <c r="P148" s="67"/>
      <c r="Q148" s="67"/>
      <c r="R148" s="67"/>
      <c r="S148" s="67"/>
      <c r="T148" s="67"/>
      <c r="U148" s="67"/>
      <c r="V148" s="67"/>
      <c r="W148" s="67"/>
      <c r="X148" s="67"/>
      <c r="Y148" s="67"/>
      <c r="Z148" s="67"/>
      <c r="AA148" s="67"/>
      <c r="AB148" s="67"/>
      <c r="AC148" s="67"/>
      <c r="AD148" s="67"/>
      <c r="AE148" s="68"/>
      <c r="AF148" s="69"/>
      <c r="AG148" s="69"/>
      <c r="AH148" s="69"/>
      <c r="AI148" s="69"/>
      <c r="AJ148" s="69"/>
      <c r="AK148" s="69"/>
      <c r="AL148" s="69"/>
      <c r="AM148" s="69"/>
      <c r="AN148" s="69"/>
      <c r="AO148" s="69"/>
    </row>
    <row r="149" spans="1:41" ht="12" customHeight="1" x14ac:dyDescent="0.35">
      <c r="A149" s="75" t="s">
        <v>30</v>
      </c>
      <c r="B149" s="2"/>
      <c r="C149" s="2"/>
      <c r="D149" s="2"/>
      <c r="E149" s="2"/>
      <c r="F149" s="2"/>
      <c r="G149" s="2"/>
      <c r="H149" s="2"/>
      <c r="I149" s="2"/>
      <c r="J149" s="2"/>
      <c r="K149" s="67"/>
      <c r="L149" s="67"/>
      <c r="M149" s="67"/>
      <c r="N149" s="68"/>
      <c r="O149" s="67"/>
      <c r="P149" s="67"/>
      <c r="Q149" s="67"/>
      <c r="R149" s="67"/>
      <c r="S149" s="67"/>
      <c r="T149" s="67"/>
      <c r="U149" s="67"/>
      <c r="V149" s="67"/>
      <c r="W149" s="67"/>
      <c r="X149" s="67"/>
      <c r="Y149" s="67"/>
      <c r="Z149" s="67"/>
      <c r="AA149" s="67"/>
      <c r="AB149" s="67"/>
      <c r="AC149" s="67"/>
      <c r="AD149" s="67"/>
      <c r="AE149" s="68"/>
      <c r="AF149" s="69"/>
      <c r="AG149" s="69"/>
      <c r="AH149" s="69"/>
      <c r="AI149" s="69"/>
      <c r="AJ149" s="69"/>
      <c r="AK149" s="69"/>
      <c r="AL149" s="69"/>
      <c r="AM149" s="69"/>
      <c r="AN149" s="69"/>
      <c r="AO149" s="69"/>
    </row>
    <row r="150" spans="1:41" ht="12" customHeight="1" x14ac:dyDescent="0.35">
      <c r="A150" s="75" t="s">
        <v>43</v>
      </c>
      <c r="B150" s="26"/>
      <c r="C150" s="26"/>
      <c r="D150" s="26"/>
      <c r="E150" s="26"/>
      <c r="F150" s="26"/>
      <c r="G150" s="26"/>
      <c r="H150" s="26"/>
      <c r="I150" s="26"/>
      <c r="J150" s="26"/>
      <c r="K150" s="67"/>
      <c r="L150" s="67"/>
      <c r="M150" s="67"/>
      <c r="N150" s="68"/>
      <c r="O150" s="67"/>
      <c r="P150" s="67"/>
      <c r="Q150" s="67"/>
      <c r="R150" s="67"/>
      <c r="S150" s="67"/>
      <c r="T150" s="67"/>
      <c r="U150" s="67"/>
      <c r="V150" s="67"/>
      <c r="W150" s="67"/>
      <c r="X150" s="67"/>
      <c r="Y150" s="67"/>
      <c r="Z150" s="67"/>
      <c r="AA150" s="67"/>
      <c r="AB150" s="67"/>
      <c r="AC150" s="67"/>
      <c r="AD150" s="67"/>
      <c r="AE150" s="68"/>
      <c r="AF150" s="69"/>
      <c r="AG150" s="69"/>
      <c r="AH150" s="69"/>
      <c r="AI150" s="69"/>
      <c r="AJ150" s="69"/>
      <c r="AK150" s="69"/>
      <c r="AL150" s="69"/>
      <c r="AM150" s="69"/>
      <c r="AN150" s="69"/>
      <c r="AO150" s="69"/>
    </row>
    <row r="151" spans="1:41" ht="12" customHeight="1" x14ac:dyDescent="0.35">
      <c r="A151" s="241" t="s">
        <v>49</v>
      </c>
      <c r="B151" s="241"/>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row>
    <row r="152" spans="1:41" ht="12" customHeight="1" x14ac:dyDescent="0.35">
      <c r="A152" s="92" t="s">
        <v>59</v>
      </c>
      <c r="B152" s="92"/>
      <c r="C152" s="92"/>
      <c r="D152" s="29"/>
      <c r="E152" s="29"/>
      <c r="F152" s="29"/>
      <c r="G152" s="29"/>
      <c r="H152" s="29"/>
      <c r="I152" s="29"/>
      <c r="J152" s="29"/>
      <c r="K152" s="199"/>
      <c r="L152" s="199"/>
      <c r="M152" s="199"/>
      <c r="N152" s="59"/>
      <c r="O152" s="199"/>
      <c r="P152" s="199"/>
      <c r="Q152" s="199"/>
      <c r="R152" s="199"/>
      <c r="S152" s="199"/>
      <c r="T152" s="199"/>
      <c r="U152" s="199"/>
      <c r="V152" s="199"/>
      <c r="W152" s="199"/>
      <c r="X152" s="199"/>
      <c r="Y152" s="199"/>
      <c r="Z152" s="199"/>
      <c r="AA152" s="199"/>
      <c r="AB152" s="199"/>
      <c r="AC152" s="199"/>
      <c r="AD152" s="199"/>
      <c r="AE152" s="60"/>
      <c r="AF152" s="200"/>
      <c r="AG152" s="200"/>
      <c r="AH152" s="200"/>
      <c r="AI152" s="200"/>
      <c r="AJ152" s="200"/>
      <c r="AK152" s="200"/>
      <c r="AL152" s="200"/>
      <c r="AM152" s="200"/>
      <c r="AN152" s="200"/>
      <c r="AO152" s="200"/>
    </row>
    <row r="153" spans="1:41" ht="12" customHeight="1" x14ac:dyDescent="0.35">
      <c r="A153" s="278" t="s">
        <v>268</v>
      </c>
      <c r="B153" s="92"/>
      <c r="C153" s="92"/>
      <c r="D153" s="29"/>
      <c r="E153" s="29"/>
      <c r="F153" s="29"/>
      <c r="G153" s="29"/>
      <c r="H153" s="29"/>
      <c r="I153" s="29"/>
      <c r="J153" s="29"/>
      <c r="K153" s="23"/>
      <c r="L153" s="23"/>
      <c r="M153" s="23"/>
      <c r="N153" s="60"/>
      <c r="O153" s="23"/>
      <c r="P153" s="23"/>
      <c r="Q153" s="23"/>
      <c r="R153" s="23"/>
      <c r="S153" s="23"/>
      <c r="T153" s="23"/>
      <c r="U153" s="23"/>
      <c r="V153" s="23"/>
      <c r="W153" s="23"/>
      <c r="X153" s="23"/>
      <c r="Y153" s="60"/>
      <c r="Z153" s="152"/>
      <c r="AA153" s="152"/>
      <c r="AB153" s="152"/>
      <c r="AC153" s="152"/>
      <c r="AD153" s="152"/>
      <c r="AE153" s="152"/>
      <c r="AF153" s="152"/>
      <c r="AG153" s="152"/>
      <c r="AH153" s="152"/>
      <c r="AI153" s="152"/>
      <c r="AJ153" s="152"/>
      <c r="AK153" s="113"/>
      <c r="AL153" s="113"/>
      <c r="AM153" s="113"/>
      <c r="AN153" s="113"/>
      <c r="AO153" s="153"/>
    </row>
    <row r="154" spans="1:41" ht="12" customHeight="1" x14ac:dyDescent="0.35">
      <c r="A154" s="92" t="s">
        <v>45</v>
      </c>
      <c r="B154" s="92"/>
      <c r="C154" s="92"/>
      <c r="D154" s="29"/>
      <c r="E154" s="29"/>
      <c r="F154" s="29"/>
      <c r="G154" s="29"/>
      <c r="H154" s="29"/>
      <c r="I154" s="29"/>
      <c r="J154" s="29"/>
      <c r="K154" s="23"/>
      <c r="L154" s="23"/>
      <c r="M154" s="23"/>
      <c r="N154" s="60"/>
      <c r="O154" s="23"/>
      <c r="P154" s="23"/>
      <c r="Q154" s="23"/>
      <c r="R154" s="23"/>
      <c r="S154" s="23"/>
      <c r="T154" s="23"/>
      <c r="U154" s="23"/>
      <c r="V154" s="23"/>
      <c r="W154" s="23"/>
      <c r="X154" s="23"/>
      <c r="Y154" s="23"/>
      <c r="Z154" s="23"/>
      <c r="AA154" s="23"/>
      <c r="AB154" s="23"/>
      <c r="AC154" s="23"/>
      <c r="AD154" s="23"/>
      <c r="AE154" s="60"/>
      <c r="AF154" s="152"/>
      <c r="AG154" s="152"/>
      <c r="AH154" s="152"/>
      <c r="AI154" s="152"/>
      <c r="AJ154" s="152"/>
      <c r="AK154" s="152"/>
      <c r="AL154" s="152"/>
      <c r="AM154" s="152"/>
      <c r="AN154" s="152"/>
      <c r="AO154" s="152"/>
    </row>
    <row r="155" spans="1:41" ht="12" customHeight="1" x14ac:dyDescent="0.35">
      <c r="A155" s="75" t="s">
        <v>269</v>
      </c>
      <c r="B155" s="92"/>
      <c r="C155" s="92"/>
      <c r="D155" s="29"/>
      <c r="E155" s="29"/>
      <c r="F155" s="29"/>
      <c r="G155" s="29"/>
      <c r="H155" s="29"/>
      <c r="I155" s="29"/>
      <c r="J155" s="29"/>
      <c r="K155" s="23"/>
      <c r="L155" s="23"/>
      <c r="M155" s="23"/>
      <c r="N155" s="59"/>
      <c r="O155" s="23"/>
      <c r="P155" s="23"/>
      <c r="Q155" s="23"/>
      <c r="R155" s="23"/>
      <c r="S155" s="23"/>
      <c r="T155" s="23"/>
      <c r="U155" s="23"/>
      <c r="V155" s="23"/>
      <c r="W155" s="23"/>
      <c r="X155" s="23"/>
      <c r="Y155" s="23"/>
      <c r="Z155" s="23"/>
      <c r="AA155" s="23"/>
      <c r="AB155" s="23"/>
      <c r="AC155" s="23"/>
      <c r="AD155" s="23"/>
      <c r="AE155" s="60"/>
      <c r="AF155" s="24"/>
      <c r="AG155" s="24"/>
      <c r="AH155" s="24"/>
      <c r="AI155" s="24"/>
      <c r="AJ155" s="24"/>
      <c r="AK155" s="24"/>
      <c r="AL155" s="24"/>
      <c r="AM155" s="24"/>
      <c r="AN155" s="24"/>
      <c r="AO155" s="24"/>
    </row>
    <row r="156" spans="1:41" ht="12" customHeight="1" x14ac:dyDescent="0.35">
      <c r="A156" s="56" t="s">
        <v>32</v>
      </c>
      <c r="B156" s="56"/>
      <c r="C156" s="56"/>
      <c r="D156" s="113"/>
      <c r="E156" s="113"/>
      <c r="F156" s="113"/>
      <c r="G156" s="113"/>
      <c r="H156" s="113"/>
      <c r="I156" s="113"/>
      <c r="J156" s="113"/>
      <c r="K156" s="23"/>
      <c r="L156" s="23"/>
      <c r="M156" s="23"/>
      <c r="N156" s="59"/>
      <c r="O156" s="23"/>
      <c r="P156" s="23"/>
      <c r="Q156" s="23"/>
      <c r="R156" s="23"/>
      <c r="S156" s="23"/>
      <c r="T156" s="23"/>
      <c r="U156" s="23"/>
      <c r="V156" s="23"/>
      <c r="W156" s="23"/>
      <c r="X156" s="23"/>
      <c r="Y156" s="23"/>
      <c r="Z156" s="23"/>
      <c r="AA156" s="23"/>
      <c r="AB156" s="23"/>
      <c r="AC156" s="23"/>
      <c r="AD156" s="23"/>
      <c r="AE156" s="60"/>
      <c r="AF156" s="24"/>
      <c r="AG156" s="24"/>
      <c r="AH156" s="24"/>
      <c r="AI156" s="24"/>
      <c r="AJ156" s="24"/>
      <c r="AK156" s="24"/>
      <c r="AL156" s="24"/>
      <c r="AM156" s="24"/>
      <c r="AN156" s="24"/>
      <c r="AO156" s="24"/>
    </row>
    <row r="157" spans="1:41" ht="30" customHeight="1" x14ac:dyDescent="0.35">
      <c r="A157" s="61" t="s">
        <v>270</v>
      </c>
      <c r="B157" s="61"/>
      <c r="C157" s="61"/>
      <c r="D157" s="154"/>
      <c r="E157" s="154"/>
      <c r="F157" s="154"/>
      <c r="G157" s="154"/>
      <c r="H157" s="154"/>
      <c r="I157" s="154"/>
      <c r="J157" s="154"/>
      <c r="K157" s="23"/>
      <c r="L157" s="23"/>
      <c r="M157" s="23"/>
      <c r="N157" s="59"/>
      <c r="O157" s="23"/>
      <c r="P157" s="23"/>
      <c r="Q157" s="23"/>
      <c r="R157" s="23"/>
      <c r="S157" s="23"/>
      <c r="T157" s="23"/>
      <c r="U157" s="23"/>
      <c r="V157" s="23"/>
      <c r="W157" s="23"/>
      <c r="X157" s="23"/>
      <c r="Y157" s="23"/>
      <c r="Z157" s="23"/>
      <c r="AA157" s="23"/>
      <c r="AB157" s="23"/>
      <c r="AC157" s="23"/>
      <c r="AD157" s="23"/>
      <c r="AE157" s="60"/>
      <c r="AF157" s="24"/>
      <c r="AG157" s="24"/>
      <c r="AH157" s="24"/>
      <c r="AI157" s="24"/>
      <c r="AJ157" s="24"/>
      <c r="AK157" s="24"/>
      <c r="AL157" s="24"/>
      <c r="AM157" s="24"/>
      <c r="AN157" s="24"/>
      <c r="AO157" s="24"/>
    </row>
    <row r="158" spans="1:41" ht="20.25" customHeight="1" x14ac:dyDescent="0.35">
      <c r="A158" s="191" t="s">
        <v>228</v>
      </c>
      <c r="B158" s="165"/>
      <c r="C158" s="165"/>
      <c r="D158" s="165"/>
      <c r="E158" s="165"/>
      <c r="F158" s="165"/>
      <c r="G158" s="165"/>
      <c r="H158" s="165"/>
      <c r="I158" s="165"/>
      <c r="J158" s="165"/>
      <c r="K158" s="165"/>
      <c r="L158" s="165"/>
      <c r="M158" s="165"/>
      <c r="N158" s="165"/>
      <c r="O158" s="165"/>
      <c r="P158" s="165"/>
      <c r="Q158" s="165"/>
      <c r="R158" s="165"/>
      <c r="S158" s="165"/>
      <c r="T158" s="165"/>
      <c r="U158" s="165"/>
      <c r="V158" s="165"/>
      <c r="W158" s="165"/>
      <c r="X158" s="165"/>
      <c r="Y158" s="165"/>
      <c r="Z158" s="165"/>
      <c r="AA158" s="165"/>
      <c r="AB158" s="165"/>
      <c r="AC158" s="165"/>
      <c r="AD158" s="165"/>
      <c r="AE158" s="165"/>
      <c r="AF158" s="165"/>
      <c r="AG158" s="165"/>
      <c r="AH158" s="165"/>
      <c r="AI158" s="165"/>
      <c r="AJ158" s="165"/>
      <c r="AK158" s="165"/>
      <c r="AL158" s="165"/>
      <c r="AM158" s="165"/>
      <c r="AN158" s="165"/>
      <c r="AO158" s="166"/>
    </row>
    <row r="159" spans="1:41" ht="15" customHeight="1" x14ac:dyDescent="0.35">
      <c r="A159" s="137"/>
      <c r="B159" s="282" t="s">
        <v>145</v>
      </c>
      <c r="C159" s="283"/>
      <c r="D159" s="283"/>
      <c r="E159" s="283"/>
      <c r="F159" s="283"/>
      <c r="G159" s="283"/>
      <c r="H159" s="283"/>
      <c r="I159" s="283"/>
      <c r="J159" s="283"/>
      <c r="K159" s="283"/>
      <c r="L159" s="283"/>
      <c r="M159" s="283"/>
      <c r="N159" s="284"/>
      <c r="O159" s="279" t="s">
        <v>55</v>
      </c>
      <c r="P159" s="280"/>
      <c r="Q159" s="280"/>
      <c r="R159" s="280"/>
      <c r="S159" s="280"/>
      <c r="T159" s="280"/>
      <c r="U159" s="280"/>
      <c r="V159" s="280"/>
      <c r="W159" s="280"/>
      <c r="X159" s="280"/>
      <c r="Y159" s="280"/>
      <c r="Z159" s="280"/>
      <c r="AA159" s="280"/>
      <c r="AB159" s="281"/>
      <c r="AC159" s="279" t="s">
        <v>57</v>
      </c>
      <c r="AD159" s="280"/>
      <c r="AE159" s="280"/>
      <c r="AF159" s="280"/>
      <c r="AG159" s="280"/>
      <c r="AH159" s="280"/>
      <c r="AI159" s="280"/>
      <c r="AJ159" s="280"/>
      <c r="AK159" s="280"/>
      <c r="AL159" s="280"/>
      <c r="AM159" s="280"/>
      <c r="AN159" s="280"/>
      <c r="AO159" s="280"/>
    </row>
    <row r="160" spans="1:41" ht="44.15" customHeight="1" x14ac:dyDescent="0.35">
      <c r="A160" s="106" t="s">
        <v>35</v>
      </c>
      <c r="B160" s="107" t="s">
        <v>203</v>
      </c>
      <c r="C160" s="107" t="s">
        <v>204</v>
      </c>
      <c r="D160" s="107" t="s">
        <v>193</v>
      </c>
      <c r="E160" s="107" t="s">
        <v>194</v>
      </c>
      <c r="F160" s="107" t="s">
        <v>195</v>
      </c>
      <c r="G160" s="107" t="s">
        <v>196</v>
      </c>
      <c r="H160" s="107" t="s">
        <v>197</v>
      </c>
      <c r="I160" s="107" t="s">
        <v>198</v>
      </c>
      <c r="J160" s="107" t="s">
        <v>199</v>
      </c>
      <c r="K160" s="107" t="s">
        <v>200</v>
      </c>
      <c r="L160" s="107" t="s">
        <v>201</v>
      </c>
      <c r="M160" s="107" t="s">
        <v>202</v>
      </c>
      <c r="N160" s="107" t="s">
        <v>168</v>
      </c>
      <c r="O160" s="107" t="s">
        <v>219</v>
      </c>
      <c r="P160" s="107" t="s">
        <v>216</v>
      </c>
      <c r="Q160" s="107" t="s">
        <v>215</v>
      </c>
      <c r="R160" s="107" t="s">
        <v>214</v>
      </c>
      <c r="S160" s="107" t="s">
        <v>213</v>
      </c>
      <c r="T160" s="107" t="s">
        <v>212</v>
      </c>
      <c r="U160" s="107" t="s">
        <v>217</v>
      </c>
      <c r="V160" s="107" t="s">
        <v>211</v>
      </c>
      <c r="W160" s="107" t="s">
        <v>210</v>
      </c>
      <c r="X160" s="107" t="s">
        <v>209</v>
      </c>
      <c r="Y160" s="107" t="s">
        <v>208</v>
      </c>
      <c r="Z160" s="107" t="s">
        <v>207</v>
      </c>
      <c r="AA160" s="107" t="s">
        <v>206</v>
      </c>
      <c r="AB160" s="107" t="s">
        <v>205</v>
      </c>
      <c r="AC160" s="107" t="s">
        <v>60</v>
      </c>
      <c r="AD160" s="107" t="s">
        <v>61</v>
      </c>
      <c r="AE160" s="107" t="s">
        <v>62</v>
      </c>
      <c r="AF160" s="107" t="s">
        <v>63</v>
      </c>
      <c r="AG160" s="107" t="s">
        <v>64</v>
      </c>
      <c r="AH160" s="107" t="s">
        <v>65</v>
      </c>
      <c r="AI160" s="107" t="s">
        <v>66</v>
      </c>
      <c r="AJ160" s="107" t="s">
        <v>67</v>
      </c>
      <c r="AK160" s="107" t="s">
        <v>68</v>
      </c>
      <c r="AL160" s="107" t="s">
        <v>69</v>
      </c>
      <c r="AM160" s="107" t="s">
        <v>70</v>
      </c>
      <c r="AN160" s="107" t="s">
        <v>71</v>
      </c>
      <c r="AO160" s="131" t="s">
        <v>72</v>
      </c>
    </row>
    <row r="161" spans="1:41" ht="15" customHeight="1" x14ac:dyDescent="0.35">
      <c r="A161" s="74" t="s">
        <v>23</v>
      </c>
      <c r="B161" s="195">
        <v>259753</v>
      </c>
      <c r="C161" s="195">
        <v>221596</v>
      </c>
      <c r="D161" s="167">
        <v>247584</v>
      </c>
      <c r="E161" s="167">
        <v>269433</v>
      </c>
      <c r="F161" s="167">
        <v>260253</v>
      </c>
      <c r="G161" s="167">
        <v>235402</v>
      </c>
      <c r="H161" s="167">
        <v>248947</v>
      </c>
      <c r="I161" s="167">
        <v>238881</v>
      </c>
      <c r="J161" s="167">
        <v>243806</v>
      </c>
      <c r="K161" s="167">
        <v>265844</v>
      </c>
      <c r="L161" s="167">
        <v>253080</v>
      </c>
      <c r="M161" s="167">
        <v>229751</v>
      </c>
      <c r="N161" s="167">
        <f>SUM(B161:M161)/12</f>
        <v>247860.83333333334</v>
      </c>
      <c r="O161" s="167">
        <v>250395</v>
      </c>
      <c r="P161" s="167">
        <v>207450</v>
      </c>
      <c r="Q161" s="167">
        <v>214329</v>
      </c>
      <c r="R161" s="167">
        <v>247293</v>
      </c>
      <c r="S161" s="167">
        <v>249050</v>
      </c>
      <c r="T161" s="167">
        <v>239294</v>
      </c>
      <c r="U161" s="167">
        <v>252174</v>
      </c>
      <c r="V161" s="167">
        <v>262500</v>
      </c>
      <c r="W161" s="167">
        <v>259174</v>
      </c>
      <c r="X161" s="167">
        <v>234286</v>
      </c>
      <c r="Y161" s="167">
        <v>247878</v>
      </c>
      <c r="Z161" s="167">
        <v>233335</v>
      </c>
      <c r="AA161" s="167">
        <v>279980</v>
      </c>
      <c r="AB161" s="169">
        <f>SUM(O161:AA161)/13</f>
        <v>244395.23076923078</v>
      </c>
      <c r="AC161" s="124">
        <f t="shared" ref="AC161:AL165" si="16">(O161-D161)/D161</f>
        <v>1.1353722373012796E-2</v>
      </c>
      <c r="AD161" s="124">
        <f t="shared" si="16"/>
        <v>-0.2300497711861576</v>
      </c>
      <c r="AE161" s="124">
        <f t="shared" si="16"/>
        <v>-0.1764590609906514</v>
      </c>
      <c r="AF161" s="124">
        <f t="shared" si="16"/>
        <v>5.0513589519205447E-2</v>
      </c>
      <c r="AG161" s="198">
        <f t="shared" si="16"/>
        <v>4.1374268418579053E-4</v>
      </c>
      <c r="AH161" s="198">
        <f t="shared" si="16"/>
        <v>1.7288943030211695E-3</v>
      </c>
      <c r="AI161" s="124">
        <f t="shared" si="16"/>
        <v>3.432237106551931E-2</v>
      </c>
      <c r="AJ161" s="124">
        <f t="shared" si="16"/>
        <v>-1.2578805615323272E-2</v>
      </c>
      <c r="AK161" s="124">
        <f t="shared" si="16"/>
        <v>2.4079342500395132E-2</v>
      </c>
      <c r="AL161" s="124">
        <f t="shared" si="16"/>
        <v>1.9738760658277874E-2</v>
      </c>
      <c r="AM161" s="124">
        <f>(Y161-B161)/B161</f>
        <v>-4.5716507605301958E-2</v>
      </c>
      <c r="AN161" s="124">
        <f>(Z161-C161)/C161</f>
        <v>5.2974782938320183E-2</v>
      </c>
      <c r="AO161" s="125">
        <f>(AA161-D161)/D161</f>
        <v>0.13084852009822928</v>
      </c>
    </row>
    <row r="162" spans="1:41" ht="15" customHeight="1" x14ac:dyDescent="0.35">
      <c r="A162" s="74" t="s">
        <v>24</v>
      </c>
      <c r="B162" s="197">
        <v>0</v>
      </c>
      <c r="C162" s="197">
        <v>0</v>
      </c>
      <c r="D162" s="198">
        <v>0</v>
      </c>
      <c r="E162" s="198">
        <v>0</v>
      </c>
      <c r="F162" s="198">
        <v>0</v>
      </c>
      <c r="G162" s="198">
        <v>0</v>
      </c>
      <c r="H162" s="198">
        <v>0</v>
      </c>
      <c r="I162" s="198">
        <v>0</v>
      </c>
      <c r="J162" s="198">
        <v>0</v>
      </c>
      <c r="K162" s="198">
        <v>0</v>
      </c>
      <c r="L162" s="198">
        <v>0</v>
      </c>
      <c r="M162" s="198">
        <v>0</v>
      </c>
      <c r="N162" s="198">
        <f>((B161*B162)+(C161*C162)+(D161*D162)+(E161*E162)+(F161*F162)+(G161*G162)+(H161*H162)+(I161*I162)+(J161*J162)+(K161*K162)+(L161*L162)+(M161*M162))/SUM(B161:M161)</f>
        <v>0</v>
      </c>
      <c r="O162" s="198">
        <v>0.21739651350865632</v>
      </c>
      <c r="P162" s="198">
        <v>0.61091347312605448</v>
      </c>
      <c r="Q162" s="198">
        <v>0.4857812055298163</v>
      </c>
      <c r="R162" s="198">
        <v>0.37414726660277486</v>
      </c>
      <c r="S162" s="198">
        <v>0.31166030917486448</v>
      </c>
      <c r="T162" s="198">
        <v>0.30709085894339183</v>
      </c>
      <c r="U162" s="198">
        <v>0.32747230087162038</v>
      </c>
      <c r="V162" s="198">
        <v>0.33755809523809521</v>
      </c>
      <c r="W162" s="198">
        <v>0.43325333559693485</v>
      </c>
      <c r="X162" s="198">
        <v>0.48371648327258138</v>
      </c>
      <c r="Y162" s="198">
        <v>0.45084678753257651</v>
      </c>
      <c r="Z162" s="198">
        <v>0.42910407782801552</v>
      </c>
      <c r="AA162" s="198">
        <v>0.39893920994356741</v>
      </c>
      <c r="AB162" s="124">
        <f>((O161*O162)+(P161*P162)+(Q161*Q162)+(R161*R162)+(S161*S162)+(T161*T162)+(U161*U162)+(V161*V162)+(W161*W162)+(X161*X162)+(Y161*Y162)+(Z161*Z162)+(AA161*AA162))/SUM(O161:AA161)</f>
        <v>0.39321364070430681</v>
      </c>
      <c r="AC162" s="124" t="s">
        <v>46</v>
      </c>
      <c r="AD162" s="124" t="s">
        <v>46</v>
      </c>
      <c r="AE162" s="124" t="s">
        <v>46</v>
      </c>
      <c r="AF162" s="124" t="s">
        <v>46</v>
      </c>
      <c r="AG162" s="124" t="s">
        <v>46</v>
      </c>
      <c r="AH162" s="124" t="s">
        <v>46</v>
      </c>
      <c r="AI162" s="124" t="s">
        <v>46</v>
      </c>
      <c r="AJ162" s="124" t="s">
        <v>46</v>
      </c>
      <c r="AK162" s="124" t="s">
        <v>46</v>
      </c>
      <c r="AL162" s="124" t="s">
        <v>46</v>
      </c>
      <c r="AM162" s="124" t="s">
        <v>46</v>
      </c>
      <c r="AN162" s="124" t="s">
        <v>46</v>
      </c>
      <c r="AO162" s="125" t="s">
        <v>46</v>
      </c>
    </row>
    <row r="163" spans="1:41" ht="15" customHeight="1" x14ac:dyDescent="0.35">
      <c r="A163" s="74" t="s">
        <v>25</v>
      </c>
      <c r="B163" s="195">
        <v>15544</v>
      </c>
      <c r="C163" s="195">
        <v>13094</v>
      </c>
      <c r="D163" s="167">
        <v>14497</v>
      </c>
      <c r="E163" s="167">
        <v>15797</v>
      </c>
      <c r="F163" s="167">
        <v>15462</v>
      </c>
      <c r="G163" s="167">
        <v>14271</v>
      </c>
      <c r="H163" s="167">
        <v>14629</v>
      </c>
      <c r="I163" s="167">
        <v>13975</v>
      </c>
      <c r="J163" s="167">
        <v>15237</v>
      </c>
      <c r="K163" s="167">
        <v>17003</v>
      </c>
      <c r="L163" s="167">
        <v>15757</v>
      </c>
      <c r="M163" s="167">
        <v>14035</v>
      </c>
      <c r="N163" s="167">
        <f>SUM(B163:M163)/12</f>
        <v>14941.75</v>
      </c>
      <c r="O163" s="167">
        <v>12864</v>
      </c>
      <c r="P163" s="167">
        <v>7577</v>
      </c>
      <c r="Q163" s="167">
        <v>13503</v>
      </c>
      <c r="R163" s="167">
        <v>15127</v>
      </c>
      <c r="S163" s="167">
        <v>14102</v>
      </c>
      <c r="T163" s="167">
        <v>13433</v>
      </c>
      <c r="U163" s="167">
        <v>15709</v>
      </c>
      <c r="V163" s="167">
        <v>15111</v>
      </c>
      <c r="W163" s="167">
        <v>14587</v>
      </c>
      <c r="X163" s="167">
        <v>14551</v>
      </c>
      <c r="Y163" s="167">
        <v>14657</v>
      </c>
      <c r="Z163" s="167">
        <v>13854</v>
      </c>
      <c r="AA163" s="167">
        <v>15926</v>
      </c>
      <c r="AB163" s="169">
        <f>SUM(O163:AA163)/13</f>
        <v>13923.153846153846</v>
      </c>
      <c r="AC163" s="124">
        <f>(O163-D163)/D163</f>
        <v>-0.11264399530937436</v>
      </c>
      <c r="AD163" s="124">
        <f t="shared" si="16"/>
        <v>-0.52035196556308161</v>
      </c>
      <c r="AE163" s="124">
        <f t="shared" si="16"/>
        <v>-0.12669771051610398</v>
      </c>
      <c r="AF163" s="124">
        <f t="shared" si="16"/>
        <v>5.9981781234671711E-2</v>
      </c>
      <c r="AG163" s="124">
        <f t="shared" si="16"/>
        <v>-3.602433522455397E-2</v>
      </c>
      <c r="AH163" s="124">
        <f t="shared" si="16"/>
        <v>-3.8783542039355995E-2</v>
      </c>
      <c r="AI163" s="124">
        <f t="shared" si="16"/>
        <v>3.0977226488153837E-2</v>
      </c>
      <c r="AJ163" s="124">
        <f t="shared" si="16"/>
        <v>-0.11127448097394578</v>
      </c>
      <c r="AK163" s="124">
        <f t="shared" si="16"/>
        <v>-7.4252713079901E-2</v>
      </c>
      <c r="AL163" s="124">
        <f t="shared" si="16"/>
        <v>3.6765229782686142E-2</v>
      </c>
      <c r="AM163" s="124">
        <f>(Y163-B163)/B163</f>
        <v>-5.706381883685023E-2</v>
      </c>
      <c r="AN163" s="124">
        <f>(Z163-C163)/C163</f>
        <v>5.8041851229570798E-2</v>
      </c>
      <c r="AO163" s="125">
        <f>(AA163-D163)/D163</f>
        <v>9.8572118369317785E-2</v>
      </c>
    </row>
    <row r="164" spans="1:41" ht="15" customHeight="1" x14ac:dyDescent="0.35">
      <c r="A164" s="74" t="s">
        <v>26</v>
      </c>
      <c r="B164" s="197">
        <v>0</v>
      </c>
      <c r="C164" s="197">
        <v>0</v>
      </c>
      <c r="D164" s="198">
        <v>0</v>
      </c>
      <c r="E164" s="198">
        <v>0</v>
      </c>
      <c r="F164" s="198">
        <v>0</v>
      </c>
      <c r="G164" s="198">
        <v>0</v>
      </c>
      <c r="H164" s="198">
        <v>0</v>
      </c>
      <c r="I164" s="198">
        <v>0</v>
      </c>
      <c r="J164" s="198">
        <v>0</v>
      </c>
      <c r="K164" s="198">
        <v>0</v>
      </c>
      <c r="L164" s="198">
        <v>0</v>
      </c>
      <c r="M164" s="198">
        <v>0</v>
      </c>
      <c r="N164" s="198">
        <f>((B163*B164)+(C163*C164)+(D163*D164)+(E163*E164)+(F163*F164)+(G163*G164)+(H163*H164)+(I163*I164)+(J163*J164)+(K163*K164)+(L163*L164)+(M163*M164))/SUM(B163:M163)</f>
        <v>0</v>
      </c>
      <c r="O164" s="198">
        <v>0</v>
      </c>
      <c r="P164" s="124">
        <v>9.4892437640227006E-2</v>
      </c>
      <c r="Q164" s="124">
        <v>0.3702140265126268</v>
      </c>
      <c r="R164" s="124">
        <v>0.27685595293184373</v>
      </c>
      <c r="S164" s="124">
        <v>0.22365621897603177</v>
      </c>
      <c r="T164" s="124">
        <v>0.22690389339685849</v>
      </c>
      <c r="U164" s="124">
        <v>0.22426634413393595</v>
      </c>
      <c r="V164" s="124">
        <v>0.24273707894910992</v>
      </c>
      <c r="W164" s="124">
        <v>0.3818468499348735</v>
      </c>
      <c r="X164" s="124">
        <v>0.40711978558174694</v>
      </c>
      <c r="Y164" s="124">
        <v>0.36733301494166609</v>
      </c>
      <c r="Z164" s="124">
        <v>0.34437707521293487</v>
      </c>
      <c r="AA164" s="124">
        <v>0.30089162375988948</v>
      </c>
      <c r="AB164" s="124">
        <f>((O163*O164)+(P163*P164)+(Q163*Q164)+(R163*R164)+(S163*S164)+(T163*T164)+(U163*U164)+(V163*V164)+(W163*W164)+(X163*X164)+(Y163*Y164)+(Z163*Z164)+(AA163*AA164))/SUM(O163:AA163)</f>
        <v>0.2748051115739692</v>
      </c>
      <c r="AC164" s="124" t="s">
        <v>46</v>
      </c>
      <c r="AD164" s="124" t="s">
        <v>46</v>
      </c>
      <c r="AE164" s="124" t="s">
        <v>46</v>
      </c>
      <c r="AF164" s="124" t="s">
        <v>46</v>
      </c>
      <c r="AG164" s="124" t="s">
        <v>46</v>
      </c>
      <c r="AH164" s="124" t="s">
        <v>46</v>
      </c>
      <c r="AI164" s="124" t="s">
        <v>46</v>
      </c>
      <c r="AJ164" s="124" t="s">
        <v>46</v>
      </c>
      <c r="AK164" s="124" t="s">
        <v>46</v>
      </c>
      <c r="AL164" s="124" t="s">
        <v>46</v>
      </c>
      <c r="AM164" s="124" t="s">
        <v>46</v>
      </c>
      <c r="AN164" s="124" t="s">
        <v>46</v>
      </c>
      <c r="AO164" s="125" t="s">
        <v>46</v>
      </c>
    </row>
    <row r="165" spans="1:41" ht="15" customHeight="1" x14ac:dyDescent="0.35">
      <c r="A165" s="181" t="s">
        <v>28</v>
      </c>
      <c r="B165" s="235">
        <v>92120</v>
      </c>
      <c r="C165" s="235">
        <v>77076</v>
      </c>
      <c r="D165" s="229">
        <v>83248</v>
      </c>
      <c r="E165" s="229">
        <v>153838</v>
      </c>
      <c r="F165" s="229">
        <v>99996</v>
      </c>
      <c r="G165" s="229">
        <v>90060</v>
      </c>
      <c r="H165" s="229">
        <v>95730</v>
      </c>
      <c r="I165" s="229">
        <v>89091</v>
      </c>
      <c r="J165" s="229">
        <v>93479</v>
      </c>
      <c r="K165" s="229">
        <v>115720</v>
      </c>
      <c r="L165" s="229">
        <v>112994</v>
      </c>
      <c r="M165" s="229">
        <v>93860</v>
      </c>
      <c r="N165" s="229">
        <f>SUM(B165:M165)/12</f>
        <v>99767.666666666672</v>
      </c>
      <c r="O165" s="229">
        <v>95107</v>
      </c>
      <c r="P165" s="229">
        <v>116824</v>
      </c>
      <c r="Q165" s="229">
        <v>87298</v>
      </c>
      <c r="R165" s="229">
        <v>97759</v>
      </c>
      <c r="S165" s="229">
        <v>97932</v>
      </c>
      <c r="T165" s="229">
        <v>92210</v>
      </c>
      <c r="U165" s="229">
        <v>103355</v>
      </c>
      <c r="V165" s="229">
        <v>120866</v>
      </c>
      <c r="W165" s="229">
        <v>130367</v>
      </c>
      <c r="X165" s="229">
        <v>100679</v>
      </c>
      <c r="Y165" s="229">
        <v>96349</v>
      </c>
      <c r="Z165" s="229">
        <v>86439</v>
      </c>
      <c r="AA165" s="229">
        <v>113504</v>
      </c>
      <c r="AB165" s="230">
        <f>SUM(O165:AA165)/13</f>
        <v>102976.07692307692</v>
      </c>
      <c r="AC165" s="175">
        <f>(O165-D165)/D165</f>
        <v>0.14245387276571209</v>
      </c>
      <c r="AD165" s="175">
        <f t="shared" si="16"/>
        <v>-0.24060375199885595</v>
      </c>
      <c r="AE165" s="175">
        <f t="shared" si="16"/>
        <v>-0.12698507940317613</v>
      </c>
      <c r="AF165" s="175">
        <f t="shared" si="16"/>
        <v>8.5487452809238279E-2</v>
      </c>
      <c r="AG165" s="175">
        <f t="shared" si="16"/>
        <v>2.3002193669696021E-2</v>
      </c>
      <c r="AH165" s="175">
        <f t="shared" si="16"/>
        <v>3.500914794984903E-2</v>
      </c>
      <c r="AI165" s="175">
        <f t="shared" si="16"/>
        <v>0.10564939719081291</v>
      </c>
      <c r="AJ165" s="175">
        <f t="shared" si="16"/>
        <v>4.4469408918078122E-2</v>
      </c>
      <c r="AK165" s="175">
        <f t="shared" si="16"/>
        <v>0.15375152662973254</v>
      </c>
      <c r="AL165" s="175">
        <f t="shared" si="16"/>
        <v>7.2650756445770293E-2</v>
      </c>
      <c r="AM165" s="175">
        <f>(Y165-B165)/B165</f>
        <v>4.590751194094659E-2</v>
      </c>
      <c r="AN165" s="175">
        <f>(Z165-C165)/C165</f>
        <v>0.12147750272458353</v>
      </c>
      <c r="AO165" s="189">
        <f>(AA165-D165)/D165</f>
        <v>0.36344416682683067</v>
      </c>
    </row>
    <row r="166" spans="1:41" ht="17.25" customHeight="1" x14ac:dyDescent="0.35">
      <c r="A166" s="56" t="s">
        <v>29</v>
      </c>
      <c r="B166" s="2"/>
      <c r="C166" s="2"/>
      <c r="D166" s="2"/>
      <c r="E166" s="2"/>
      <c r="F166" s="2"/>
      <c r="G166" s="2"/>
      <c r="H166" s="2"/>
      <c r="I166" s="2"/>
      <c r="J166" s="2"/>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239"/>
    </row>
    <row r="167" spans="1:41" ht="12" customHeight="1" x14ac:dyDescent="0.35">
      <c r="A167" s="75" t="s">
        <v>125</v>
      </c>
      <c r="B167" s="2"/>
      <c r="C167" s="2"/>
      <c r="D167" s="2"/>
      <c r="E167" s="2"/>
      <c r="F167" s="2"/>
      <c r="G167" s="2"/>
      <c r="H167" s="2"/>
      <c r="I167" s="2"/>
      <c r="J167" s="2"/>
      <c r="K167" s="67"/>
      <c r="L167" s="67"/>
      <c r="M167" s="67"/>
      <c r="N167" s="68"/>
      <c r="O167" s="67"/>
      <c r="P167" s="67"/>
      <c r="Q167" s="67"/>
      <c r="R167" s="67"/>
      <c r="S167" s="67"/>
      <c r="T167" s="67"/>
      <c r="U167" s="67"/>
      <c r="V167" s="67"/>
      <c r="W167" s="67"/>
      <c r="X167" s="67"/>
      <c r="Y167" s="67"/>
      <c r="Z167" s="67"/>
      <c r="AA167" s="67"/>
      <c r="AB167" s="67"/>
      <c r="AC167" s="67"/>
      <c r="AD167" s="67"/>
      <c r="AE167" s="68"/>
      <c r="AF167" s="69"/>
      <c r="AG167" s="69"/>
      <c r="AH167" s="69"/>
      <c r="AI167" s="69"/>
      <c r="AJ167" s="69"/>
      <c r="AK167" s="69"/>
      <c r="AL167" s="69"/>
      <c r="AM167" s="69"/>
      <c r="AN167" s="69"/>
      <c r="AO167" s="69"/>
    </row>
    <row r="168" spans="1:41" ht="12" customHeight="1" x14ac:dyDescent="0.35">
      <c r="A168" s="75" t="s">
        <v>30</v>
      </c>
      <c r="B168" s="2"/>
      <c r="C168" s="2"/>
      <c r="D168" s="2"/>
      <c r="E168" s="2"/>
      <c r="F168" s="2"/>
      <c r="G168" s="2"/>
      <c r="H168" s="2"/>
      <c r="I168" s="2"/>
      <c r="J168" s="2"/>
      <c r="K168" s="67"/>
      <c r="L168" s="67"/>
      <c r="M168" s="67"/>
      <c r="N168" s="68"/>
      <c r="O168" s="67"/>
      <c r="P168" s="67"/>
      <c r="Q168" s="67"/>
      <c r="R168" s="67"/>
      <c r="S168" s="67"/>
      <c r="T168" s="67"/>
      <c r="U168" s="67"/>
      <c r="V168" s="67"/>
      <c r="W168" s="67"/>
      <c r="X168" s="67"/>
      <c r="Y168" s="67"/>
      <c r="Z168" s="67"/>
      <c r="AA168" s="67"/>
      <c r="AB168" s="67"/>
      <c r="AC168" s="67"/>
      <c r="AD168" s="67"/>
      <c r="AE168" s="68"/>
      <c r="AF168" s="69"/>
      <c r="AG168" s="69"/>
      <c r="AH168" s="69"/>
      <c r="AI168" s="69"/>
      <c r="AJ168" s="69"/>
      <c r="AK168" s="69"/>
      <c r="AL168" s="69"/>
      <c r="AM168" s="69"/>
      <c r="AN168" s="69"/>
      <c r="AO168" s="69"/>
    </row>
    <row r="169" spans="1:41" ht="12" customHeight="1" x14ac:dyDescent="0.35">
      <c r="A169" s="75" t="s">
        <v>43</v>
      </c>
      <c r="B169" s="26"/>
      <c r="C169" s="26"/>
      <c r="D169" s="26"/>
      <c r="E169" s="26"/>
      <c r="F169" s="26"/>
      <c r="G169" s="26"/>
      <c r="H169" s="26"/>
      <c r="I169" s="26"/>
      <c r="J169" s="26"/>
      <c r="K169" s="67"/>
      <c r="L169" s="67"/>
      <c r="M169" s="67"/>
      <c r="N169" s="68"/>
      <c r="O169" s="67"/>
      <c r="P169" s="67"/>
      <c r="Q169" s="67"/>
      <c r="R169" s="67"/>
      <c r="S169" s="67"/>
      <c r="T169" s="67"/>
      <c r="U169" s="67"/>
      <c r="V169" s="67"/>
      <c r="W169" s="67"/>
      <c r="X169" s="67"/>
      <c r="Y169" s="67"/>
      <c r="Z169" s="67"/>
      <c r="AA169" s="67"/>
      <c r="AB169" s="67"/>
      <c r="AC169" s="67"/>
      <c r="AD169" s="67"/>
      <c r="AE169" s="68"/>
      <c r="AF169" s="69"/>
      <c r="AG169" s="69"/>
      <c r="AH169" s="69"/>
      <c r="AI169" s="69"/>
      <c r="AJ169" s="69"/>
      <c r="AK169" s="69"/>
      <c r="AL169" s="69"/>
      <c r="AM169" s="69"/>
      <c r="AN169" s="69"/>
      <c r="AO169" s="69"/>
    </row>
    <row r="170" spans="1:41" ht="12" customHeight="1" x14ac:dyDescent="0.35">
      <c r="A170" s="241" t="s">
        <v>49</v>
      </c>
      <c r="B170" s="241"/>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row>
    <row r="171" spans="1:41" ht="12" customHeight="1" x14ac:dyDescent="0.35">
      <c r="A171" s="92" t="s">
        <v>59</v>
      </c>
      <c r="B171" s="92"/>
      <c r="C171" s="92"/>
      <c r="D171" s="26"/>
      <c r="E171" s="26"/>
      <c r="F171" s="26"/>
      <c r="G171" s="26"/>
      <c r="H171" s="26"/>
      <c r="I171" s="26"/>
      <c r="J171" s="26"/>
      <c r="K171" s="70"/>
      <c r="L171" s="70"/>
      <c r="M171" s="70"/>
      <c r="N171" s="71"/>
      <c r="O171" s="70"/>
      <c r="P171" s="70"/>
      <c r="Q171" s="70"/>
      <c r="R171" s="70"/>
      <c r="S171" s="70"/>
      <c r="T171" s="70"/>
      <c r="U171" s="70"/>
      <c r="V171" s="70"/>
      <c r="W171" s="70"/>
      <c r="X171" s="70"/>
      <c r="Y171" s="70"/>
      <c r="Z171" s="70"/>
      <c r="AA171" s="70"/>
      <c r="AB171" s="70"/>
      <c r="AC171" s="70"/>
      <c r="AD171" s="70"/>
      <c r="AE171" s="68"/>
      <c r="AF171" s="72"/>
      <c r="AG171" s="72"/>
      <c r="AH171" s="72"/>
      <c r="AI171" s="72"/>
      <c r="AJ171" s="72"/>
      <c r="AK171" s="72"/>
      <c r="AL171" s="72"/>
      <c r="AM171" s="72"/>
      <c r="AN171" s="72"/>
      <c r="AO171" s="72"/>
    </row>
    <row r="172" spans="1:41" ht="12" customHeight="1" x14ac:dyDescent="0.35">
      <c r="A172" s="278" t="s">
        <v>268</v>
      </c>
      <c r="B172" s="92"/>
      <c r="C172" s="92"/>
      <c r="D172" s="26"/>
      <c r="E172" s="26"/>
      <c r="F172" s="26"/>
      <c r="G172" s="26"/>
      <c r="H172" s="26"/>
      <c r="I172" s="26"/>
      <c r="J172" s="26"/>
      <c r="K172" s="2"/>
      <c r="L172" s="2"/>
      <c r="M172" s="2"/>
      <c r="N172" s="58"/>
      <c r="O172" s="2"/>
      <c r="P172" s="2"/>
      <c r="Q172" s="2"/>
      <c r="R172" s="2"/>
      <c r="S172" s="2"/>
      <c r="T172" s="2"/>
      <c r="U172" s="2"/>
      <c r="V172" s="2"/>
      <c r="W172" s="2"/>
      <c r="X172" s="2"/>
      <c r="Y172" s="58"/>
      <c r="Z172" s="1"/>
      <c r="AA172" s="1"/>
      <c r="AB172" s="1"/>
      <c r="AC172" s="1"/>
      <c r="AD172" s="1"/>
      <c r="AE172" s="1"/>
      <c r="AF172" s="1"/>
      <c r="AG172" s="1"/>
      <c r="AH172" s="1"/>
      <c r="AI172" s="1"/>
      <c r="AJ172" s="1"/>
    </row>
    <row r="173" spans="1:41" ht="12" customHeight="1" x14ac:dyDescent="0.35">
      <c r="A173" s="92" t="s">
        <v>45</v>
      </c>
      <c r="B173" s="92"/>
      <c r="C173" s="92"/>
      <c r="D173" s="26"/>
      <c r="E173" s="26"/>
      <c r="F173" s="26"/>
      <c r="G173" s="26"/>
      <c r="H173" s="26"/>
      <c r="I173" s="26"/>
      <c r="J173" s="26"/>
      <c r="K173" s="67"/>
      <c r="L173" s="67"/>
      <c r="M173" s="67"/>
      <c r="N173" s="68"/>
      <c r="O173" s="67"/>
      <c r="P173" s="67"/>
      <c r="Q173" s="67"/>
      <c r="R173" s="67"/>
      <c r="S173" s="67"/>
      <c r="T173" s="67"/>
      <c r="U173" s="67"/>
      <c r="V173" s="67"/>
      <c r="W173" s="67"/>
      <c r="X173" s="67"/>
      <c r="Y173" s="67"/>
      <c r="Z173" s="67"/>
      <c r="AA173" s="67"/>
      <c r="AB173" s="67"/>
      <c r="AC173" s="67"/>
      <c r="AD173" s="67"/>
      <c r="AE173" s="68"/>
      <c r="AF173" s="69"/>
      <c r="AG173" s="69"/>
      <c r="AH173" s="69"/>
      <c r="AI173" s="69"/>
      <c r="AJ173" s="69"/>
      <c r="AK173" s="69"/>
      <c r="AL173" s="69"/>
      <c r="AM173" s="69"/>
      <c r="AN173" s="69"/>
      <c r="AO173" s="69"/>
    </row>
    <row r="174" spans="1:41" ht="12" customHeight="1" x14ac:dyDescent="0.35">
      <c r="A174" s="75" t="s">
        <v>269</v>
      </c>
      <c r="B174" s="92"/>
      <c r="C174" s="92"/>
      <c r="D174" s="26"/>
      <c r="E174" s="26"/>
      <c r="F174" s="26"/>
      <c r="G174" s="26"/>
      <c r="H174" s="26"/>
      <c r="I174" s="26"/>
      <c r="J174" s="26"/>
      <c r="K174" s="67"/>
      <c r="L174" s="67"/>
      <c r="M174" s="67"/>
      <c r="N174" s="71"/>
      <c r="O174" s="67"/>
      <c r="P174" s="67"/>
      <c r="Q174" s="67"/>
      <c r="R174" s="67"/>
      <c r="S174" s="67"/>
      <c r="T174" s="67"/>
      <c r="U174" s="67"/>
      <c r="V174" s="67"/>
      <c r="W174" s="67"/>
      <c r="X174" s="67"/>
      <c r="Y174" s="67"/>
      <c r="Z174" s="67"/>
      <c r="AA174" s="67"/>
      <c r="AB174" s="67"/>
      <c r="AC174" s="67"/>
      <c r="AD174" s="67"/>
      <c r="AE174" s="68"/>
      <c r="AF174" s="73"/>
      <c r="AG174" s="73"/>
      <c r="AH174" s="73"/>
      <c r="AI174" s="73"/>
      <c r="AJ174" s="73"/>
      <c r="AK174" s="73"/>
      <c r="AL174" s="73"/>
      <c r="AM174" s="73"/>
      <c r="AN174" s="73"/>
      <c r="AO174" s="73"/>
    </row>
    <row r="175" spans="1:41" ht="12" customHeight="1" x14ac:dyDescent="0.35">
      <c r="A175" s="56" t="s">
        <v>32</v>
      </c>
      <c r="B175" s="56"/>
      <c r="C175" s="56"/>
      <c r="K175" s="67"/>
      <c r="L175" s="67"/>
      <c r="M175" s="67"/>
      <c r="N175" s="71"/>
      <c r="O175" s="67"/>
      <c r="P175" s="67"/>
      <c r="Q175" s="67"/>
      <c r="R175" s="67"/>
      <c r="S175" s="67"/>
      <c r="T175" s="67"/>
      <c r="U175" s="67"/>
      <c r="V175" s="67"/>
      <c r="W175" s="67"/>
      <c r="X175" s="67"/>
      <c r="Y175" s="67"/>
      <c r="Z175" s="67"/>
      <c r="AA175" s="67"/>
      <c r="AB175" s="67"/>
      <c r="AC175" s="67"/>
      <c r="AD175" s="67"/>
      <c r="AE175" s="68"/>
      <c r="AF175" s="73"/>
      <c r="AG175" s="73"/>
      <c r="AH175" s="73"/>
      <c r="AI175" s="73"/>
      <c r="AJ175" s="73"/>
      <c r="AK175" s="73"/>
      <c r="AL175" s="73"/>
      <c r="AM175" s="73"/>
      <c r="AN175" s="73"/>
      <c r="AO175" s="73"/>
    </row>
    <row r="176" spans="1:41" ht="30" customHeight="1" x14ac:dyDescent="0.35">
      <c r="A176" s="61" t="s">
        <v>270</v>
      </c>
      <c r="B176" s="61"/>
      <c r="C176" s="61"/>
      <c r="D176" s="17"/>
      <c r="E176" s="17"/>
      <c r="F176" s="17"/>
      <c r="G176" s="17"/>
      <c r="H176" s="17"/>
      <c r="I176" s="17"/>
      <c r="J176" s="17"/>
      <c r="K176" s="67"/>
      <c r="L176" s="67"/>
      <c r="M176" s="67"/>
      <c r="N176" s="71"/>
      <c r="O176" s="67"/>
      <c r="P176" s="67"/>
      <c r="Q176" s="67"/>
      <c r="R176" s="67"/>
      <c r="S176" s="67"/>
      <c r="T176" s="67"/>
      <c r="U176" s="67"/>
      <c r="V176" s="67"/>
      <c r="W176" s="67"/>
      <c r="X176" s="67"/>
      <c r="Y176" s="67"/>
      <c r="Z176" s="67"/>
      <c r="AA176" s="67"/>
      <c r="AB176" s="67"/>
      <c r="AC176" s="67"/>
      <c r="AD176" s="67"/>
      <c r="AE176" s="68"/>
      <c r="AF176" s="73"/>
      <c r="AG176" s="73"/>
      <c r="AH176" s="73"/>
      <c r="AI176" s="73"/>
      <c r="AJ176" s="73"/>
      <c r="AK176" s="73"/>
      <c r="AL176" s="73"/>
      <c r="AM176" s="73"/>
      <c r="AN176" s="73"/>
      <c r="AO176" s="73"/>
    </row>
    <row r="177" spans="1:41" ht="20.25" customHeight="1" x14ac:dyDescent="0.35">
      <c r="A177" s="191" t="s">
        <v>229</v>
      </c>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240"/>
    </row>
    <row r="178" spans="1:41" ht="15" customHeight="1" x14ac:dyDescent="0.35">
      <c r="A178" s="137"/>
      <c r="B178" s="282" t="s">
        <v>145</v>
      </c>
      <c r="C178" s="283"/>
      <c r="D178" s="283"/>
      <c r="E178" s="283"/>
      <c r="F178" s="283"/>
      <c r="G178" s="283"/>
      <c r="H178" s="283"/>
      <c r="I178" s="283"/>
      <c r="J178" s="283"/>
      <c r="K178" s="283"/>
      <c r="L178" s="283"/>
      <c r="M178" s="283"/>
      <c r="N178" s="284"/>
      <c r="O178" s="279" t="s">
        <v>55</v>
      </c>
      <c r="P178" s="280"/>
      <c r="Q178" s="280"/>
      <c r="R178" s="280"/>
      <c r="S178" s="280"/>
      <c r="T178" s="280"/>
      <c r="U178" s="280"/>
      <c r="V178" s="280"/>
      <c r="W178" s="280"/>
      <c r="X178" s="280"/>
      <c r="Y178" s="280"/>
      <c r="Z178" s="280"/>
      <c r="AA178" s="280"/>
      <c r="AB178" s="281"/>
      <c r="AC178" s="279" t="s">
        <v>57</v>
      </c>
      <c r="AD178" s="280"/>
      <c r="AE178" s="280"/>
      <c r="AF178" s="280"/>
      <c r="AG178" s="280"/>
      <c r="AH178" s="280"/>
      <c r="AI178" s="280"/>
      <c r="AJ178" s="280"/>
      <c r="AK178" s="280"/>
      <c r="AL178" s="280"/>
      <c r="AM178" s="280"/>
      <c r="AN178" s="280"/>
      <c r="AO178" s="280"/>
    </row>
    <row r="179" spans="1:41" ht="44.15" customHeight="1" x14ac:dyDescent="0.35">
      <c r="A179" s="106" t="s">
        <v>35</v>
      </c>
      <c r="B179" s="107" t="s">
        <v>203</v>
      </c>
      <c r="C179" s="107" t="s">
        <v>157</v>
      </c>
      <c r="D179" s="107" t="s">
        <v>193</v>
      </c>
      <c r="E179" s="107" t="s">
        <v>194</v>
      </c>
      <c r="F179" s="107" t="s">
        <v>195</v>
      </c>
      <c r="G179" s="107" t="s">
        <v>196</v>
      </c>
      <c r="H179" s="107" t="s">
        <v>197</v>
      </c>
      <c r="I179" s="107" t="s">
        <v>198</v>
      </c>
      <c r="J179" s="107" t="s">
        <v>199</v>
      </c>
      <c r="K179" s="107" t="s">
        <v>200</v>
      </c>
      <c r="L179" s="107" t="s">
        <v>201</v>
      </c>
      <c r="M179" s="107" t="s">
        <v>202</v>
      </c>
      <c r="N179" s="107" t="s">
        <v>168</v>
      </c>
      <c r="O179" s="107" t="s">
        <v>219</v>
      </c>
      <c r="P179" s="107" t="s">
        <v>216</v>
      </c>
      <c r="Q179" s="107" t="s">
        <v>215</v>
      </c>
      <c r="R179" s="107" t="s">
        <v>214</v>
      </c>
      <c r="S179" s="107" t="s">
        <v>213</v>
      </c>
      <c r="T179" s="107" t="s">
        <v>212</v>
      </c>
      <c r="U179" s="107" t="s">
        <v>217</v>
      </c>
      <c r="V179" s="107" t="s">
        <v>211</v>
      </c>
      <c r="W179" s="107" t="s">
        <v>210</v>
      </c>
      <c r="X179" s="107" t="s">
        <v>209</v>
      </c>
      <c r="Y179" s="107" t="s">
        <v>208</v>
      </c>
      <c r="Z179" s="107" t="s">
        <v>207</v>
      </c>
      <c r="AA179" s="107" t="s">
        <v>206</v>
      </c>
      <c r="AB179" s="107" t="s">
        <v>205</v>
      </c>
      <c r="AC179" s="107" t="s">
        <v>60</v>
      </c>
      <c r="AD179" s="107" t="s">
        <v>61</v>
      </c>
      <c r="AE179" s="107" t="s">
        <v>62</v>
      </c>
      <c r="AF179" s="107" t="s">
        <v>63</v>
      </c>
      <c r="AG179" s="107" t="s">
        <v>64</v>
      </c>
      <c r="AH179" s="107" t="s">
        <v>65</v>
      </c>
      <c r="AI179" s="107" t="s">
        <v>66</v>
      </c>
      <c r="AJ179" s="107" t="s">
        <v>67</v>
      </c>
      <c r="AK179" s="107" t="s">
        <v>68</v>
      </c>
      <c r="AL179" s="107" t="s">
        <v>69</v>
      </c>
      <c r="AM179" s="107" t="s">
        <v>70</v>
      </c>
      <c r="AN179" s="107" t="s">
        <v>71</v>
      </c>
      <c r="AO179" s="131" t="s">
        <v>72</v>
      </c>
    </row>
    <row r="180" spans="1:41" ht="15" customHeight="1" x14ac:dyDescent="0.35">
      <c r="A180" s="74" t="s">
        <v>23</v>
      </c>
      <c r="B180" s="195">
        <v>149419</v>
      </c>
      <c r="C180" s="195">
        <v>129303</v>
      </c>
      <c r="D180" s="167">
        <v>147476</v>
      </c>
      <c r="E180" s="167">
        <v>169021</v>
      </c>
      <c r="F180" s="167">
        <v>166572</v>
      </c>
      <c r="G180" s="167">
        <v>149794</v>
      </c>
      <c r="H180" s="167">
        <v>156254</v>
      </c>
      <c r="I180" s="167">
        <v>150590</v>
      </c>
      <c r="J180" s="167">
        <v>152858</v>
      </c>
      <c r="K180" s="167">
        <v>169993</v>
      </c>
      <c r="L180" s="167">
        <v>156964</v>
      </c>
      <c r="M180" s="167">
        <v>143752</v>
      </c>
      <c r="N180" s="167">
        <f>SUM(B180:M180)/12</f>
        <v>153499.66666666666</v>
      </c>
      <c r="O180" s="167">
        <v>147776</v>
      </c>
      <c r="P180" s="167">
        <v>139475</v>
      </c>
      <c r="Q180" s="167">
        <v>146264</v>
      </c>
      <c r="R180" s="167">
        <v>160302</v>
      </c>
      <c r="S180" s="167">
        <v>158066</v>
      </c>
      <c r="T180" s="167">
        <v>151574</v>
      </c>
      <c r="U180" s="167">
        <v>160988</v>
      </c>
      <c r="V180" s="167">
        <v>169349</v>
      </c>
      <c r="W180" s="167">
        <v>162948</v>
      </c>
      <c r="X180" s="167">
        <v>152201</v>
      </c>
      <c r="Y180" s="167">
        <v>154382</v>
      </c>
      <c r="Z180" s="167">
        <v>144995</v>
      </c>
      <c r="AA180" s="167">
        <v>173461</v>
      </c>
      <c r="AB180" s="169">
        <f>SUM(O180:AA180)/13</f>
        <v>155521.61538461538</v>
      </c>
      <c r="AC180" s="198">
        <f t="shared" ref="AC180:AL184" si="17">(O180-D180)/D180</f>
        <v>2.0342292983265074E-3</v>
      </c>
      <c r="AD180" s="124">
        <f t="shared" si="17"/>
        <v>-0.17480668082664283</v>
      </c>
      <c r="AE180" s="124">
        <f t="shared" si="17"/>
        <v>-0.12191724899743055</v>
      </c>
      <c r="AF180" s="124">
        <f t="shared" si="17"/>
        <v>7.0149672216510681E-2</v>
      </c>
      <c r="AG180" s="124">
        <f t="shared" si="17"/>
        <v>1.1596503129519884E-2</v>
      </c>
      <c r="AH180" s="198">
        <f t="shared" si="17"/>
        <v>6.5342984261903183E-3</v>
      </c>
      <c r="AI180" s="124">
        <f t="shared" si="17"/>
        <v>5.3186617645134701E-2</v>
      </c>
      <c r="AJ180" s="198">
        <f t="shared" si="17"/>
        <v>-3.7883912867000408E-3</v>
      </c>
      <c r="AK180" s="124">
        <f t="shared" si="17"/>
        <v>3.8123391350883003E-2</v>
      </c>
      <c r="AL180" s="124">
        <f t="shared" si="17"/>
        <v>5.8774834437086095E-2</v>
      </c>
      <c r="AM180" s="124">
        <f>(Y180-B180)/B180</f>
        <v>3.3215320675416111E-2</v>
      </c>
      <c r="AN180" s="124">
        <f>(Z180-C180)/C180</f>
        <v>0.12135835982150453</v>
      </c>
      <c r="AO180" s="125">
        <f>(AA180-D180)/D180</f>
        <v>0.17619816105671432</v>
      </c>
    </row>
    <row r="181" spans="1:41" ht="15" customHeight="1" x14ac:dyDescent="0.35">
      <c r="A181" s="74" t="s">
        <v>24</v>
      </c>
      <c r="B181" s="197">
        <v>0</v>
      </c>
      <c r="C181" s="197">
        <v>0</v>
      </c>
      <c r="D181" s="198">
        <v>0</v>
      </c>
      <c r="E181" s="198">
        <v>0</v>
      </c>
      <c r="F181" s="198">
        <v>0</v>
      </c>
      <c r="G181" s="198">
        <v>0</v>
      </c>
      <c r="H181" s="198">
        <v>0</v>
      </c>
      <c r="I181" s="198">
        <v>0</v>
      </c>
      <c r="J181" s="198">
        <v>0</v>
      </c>
      <c r="K181" s="198">
        <v>0</v>
      </c>
      <c r="L181" s="198">
        <v>0</v>
      </c>
      <c r="M181" s="198">
        <v>0</v>
      </c>
      <c r="N181" s="198">
        <f>((B180*B181)+(C180*C181)+(D180*D181)+(E180*E181)+(F180*F181)+(G180*G181)+(H180*H181)+(I180*I181)+(J180*J181)+(K180*K181)+(L180*L181)+(M180*M181))/SUM(B180:M180)</f>
        <v>0</v>
      </c>
      <c r="O181" s="124">
        <v>0.17523819835426591</v>
      </c>
      <c r="P181" s="124">
        <v>0.4905180139810002</v>
      </c>
      <c r="Q181" s="124">
        <v>0.39730213859869823</v>
      </c>
      <c r="R181" s="124">
        <v>0.31416950505920077</v>
      </c>
      <c r="S181" s="124">
        <v>0.2497690838004378</v>
      </c>
      <c r="T181" s="124">
        <v>0.23392534339662474</v>
      </c>
      <c r="U181" s="124">
        <v>0.25029194722588016</v>
      </c>
      <c r="V181" s="124">
        <v>0.25135666582028826</v>
      </c>
      <c r="W181" s="124">
        <v>0.33999803618332231</v>
      </c>
      <c r="X181" s="124">
        <v>0.36460338631152228</v>
      </c>
      <c r="Y181" s="124">
        <v>0.33480587115078181</v>
      </c>
      <c r="Z181" s="124">
        <v>0.32394910169316182</v>
      </c>
      <c r="AA181" s="124">
        <v>0.30990251410979991</v>
      </c>
      <c r="AB181" s="124">
        <f>((O180*O181)+(P180*P181)+(Q180*Q181)+(R180*R181)+(S180*S181)+(T180*T181)+(U180*U181)+(V180*V181)+(W180*W181)+(X180*X181)+(Y180*Y181)+(Z180*Z181)+(AA180*AA181))/SUM(O180:AA180)</f>
        <v>0.30858535123240349</v>
      </c>
      <c r="AC181" s="124" t="s">
        <v>46</v>
      </c>
      <c r="AD181" s="124" t="s">
        <v>46</v>
      </c>
      <c r="AE181" s="124" t="s">
        <v>46</v>
      </c>
      <c r="AF181" s="124" t="s">
        <v>46</v>
      </c>
      <c r="AG181" s="124" t="s">
        <v>46</v>
      </c>
      <c r="AH181" s="124" t="s">
        <v>46</v>
      </c>
      <c r="AI181" s="124" t="s">
        <v>46</v>
      </c>
      <c r="AJ181" s="124" t="s">
        <v>46</v>
      </c>
      <c r="AK181" s="124" t="s">
        <v>46</v>
      </c>
      <c r="AL181" s="124" t="s">
        <v>46</v>
      </c>
      <c r="AM181" s="124" t="s">
        <v>46</v>
      </c>
      <c r="AN181" s="124" t="s">
        <v>46</v>
      </c>
      <c r="AO181" s="125" t="s">
        <v>46</v>
      </c>
    </row>
    <row r="182" spans="1:41" ht="15" customHeight="1" x14ac:dyDescent="0.35">
      <c r="A182" s="74" t="s">
        <v>25</v>
      </c>
      <c r="B182" s="195">
        <v>5220</v>
      </c>
      <c r="C182" s="195">
        <v>4734</v>
      </c>
      <c r="D182" s="167">
        <v>5499</v>
      </c>
      <c r="E182" s="167">
        <v>5902</v>
      </c>
      <c r="F182" s="167">
        <v>5812</v>
      </c>
      <c r="G182" s="167">
        <v>5368</v>
      </c>
      <c r="H182" s="167">
        <v>5618</v>
      </c>
      <c r="I182" s="167">
        <v>5368</v>
      </c>
      <c r="J182" s="167">
        <v>5711</v>
      </c>
      <c r="K182" s="167">
        <v>6308</v>
      </c>
      <c r="L182" s="167">
        <v>5296</v>
      </c>
      <c r="M182" s="167">
        <v>5332</v>
      </c>
      <c r="N182" s="167">
        <f>SUM(B182:M182)/12</f>
        <v>5514</v>
      </c>
      <c r="O182" s="167">
        <v>4482</v>
      </c>
      <c r="P182" s="167">
        <v>2845</v>
      </c>
      <c r="Q182" s="167">
        <v>4922</v>
      </c>
      <c r="R182" s="167">
        <v>5656</v>
      </c>
      <c r="S182" s="167">
        <v>5496</v>
      </c>
      <c r="T182" s="167">
        <v>5343</v>
      </c>
      <c r="U182" s="167">
        <v>5787</v>
      </c>
      <c r="V182" s="167">
        <v>5688</v>
      </c>
      <c r="W182" s="167">
        <v>4920</v>
      </c>
      <c r="X182" s="167">
        <v>4918</v>
      </c>
      <c r="Y182" s="167">
        <v>5692</v>
      </c>
      <c r="Z182" s="167">
        <v>5436</v>
      </c>
      <c r="AA182" s="167">
        <v>6298</v>
      </c>
      <c r="AB182" s="169">
        <f>SUM(O182:AA182)/13</f>
        <v>5191</v>
      </c>
      <c r="AC182" s="124">
        <f>(O182-D182)/D182</f>
        <v>-0.18494271685761046</v>
      </c>
      <c r="AD182" s="124">
        <f t="shared" si="17"/>
        <v>-0.51796001355472721</v>
      </c>
      <c r="AE182" s="124">
        <f t="shared" si="17"/>
        <v>-0.15313145216792842</v>
      </c>
      <c r="AF182" s="124">
        <f t="shared" si="17"/>
        <v>5.3651266766020868E-2</v>
      </c>
      <c r="AG182" s="124">
        <f t="shared" si="17"/>
        <v>-2.1715913136347454E-2</v>
      </c>
      <c r="AH182" s="198">
        <f t="shared" si="17"/>
        <v>-4.6572280178837555E-3</v>
      </c>
      <c r="AI182" s="124">
        <f t="shared" si="17"/>
        <v>1.3307651899842409E-2</v>
      </c>
      <c r="AJ182" s="124">
        <f t="shared" si="17"/>
        <v>-9.8287888395688014E-2</v>
      </c>
      <c r="AK182" s="124">
        <f t="shared" si="17"/>
        <v>-7.0996978851963752E-2</v>
      </c>
      <c r="AL182" s="124">
        <f t="shared" si="17"/>
        <v>-7.7644411102775687E-2</v>
      </c>
      <c r="AM182" s="124">
        <f>(Y182-B182)/B182</f>
        <v>9.0421455938697312E-2</v>
      </c>
      <c r="AN182" s="124">
        <f>(Z182-C182)/C182</f>
        <v>0.14828897338403041</v>
      </c>
      <c r="AO182" s="125">
        <f>(AA182-D182)/D182</f>
        <v>0.14529914529914531</v>
      </c>
    </row>
    <row r="183" spans="1:41" ht="15" customHeight="1" x14ac:dyDescent="0.35">
      <c r="A183" s="74" t="s">
        <v>26</v>
      </c>
      <c r="B183" s="197">
        <v>0</v>
      </c>
      <c r="C183" s="197">
        <v>0</v>
      </c>
      <c r="D183" s="198">
        <v>0</v>
      </c>
      <c r="E183" s="198">
        <v>0</v>
      </c>
      <c r="F183" s="198">
        <v>0</v>
      </c>
      <c r="G183" s="198">
        <v>0</v>
      </c>
      <c r="H183" s="198">
        <v>0</v>
      </c>
      <c r="I183" s="198">
        <v>0</v>
      </c>
      <c r="J183" s="198">
        <v>0</v>
      </c>
      <c r="K183" s="198">
        <v>0</v>
      </c>
      <c r="L183" s="198">
        <v>0</v>
      </c>
      <c r="M183" s="198">
        <v>0</v>
      </c>
      <c r="N183" s="198">
        <f>((B182*B183)+(C182*C183)+(D182*D183)+(E182*E183)+(F182*F183)+(G182*G183)+(H182*H183)+(I182*I183)+(J182*J183)+(K182*K183)+(L182*L183)+(M182*M183))/SUM(B182:M182)</f>
        <v>0</v>
      </c>
      <c r="O183" s="124">
        <v>0</v>
      </c>
      <c r="P183" s="124">
        <v>5.6239015817223195E-2</v>
      </c>
      <c r="Q183" s="124">
        <v>0.19890288500609507</v>
      </c>
      <c r="R183" s="124">
        <v>0.15381895332390383</v>
      </c>
      <c r="S183" s="124">
        <v>9.0975254730713245E-2</v>
      </c>
      <c r="T183" s="124">
        <v>0.11079917649260715</v>
      </c>
      <c r="U183" s="124">
        <v>0.1033350613443926</v>
      </c>
      <c r="V183" s="124">
        <v>0.125</v>
      </c>
      <c r="W183" s="124">
        <v>0.17886178861788618</v>
      </c>
      <c r="X183" s="124">
        <v>0.20231801545343636</v>
      </c>
      <c r="Y183" s="124">
        <v>0.14827828531271961</v>
      </c>
      <c r="Z183" s="124">
        <v>0.13907284768211919</v>
      </c>
      <c r="AA183" s="124">
        <v>0.12130835185773262</v>
      </c>
      <c r="AB183" s="124">
        <f>((O182*O183)+(P182*P183)+(Q182*Q183)+(R182*R183)+(S182*S183)+(T182*T183)+(U182*U183)+(V182*V183)+(W182*W183)+(X182*X183)+(Y182*Y183)+(Z182*Z183)+(AA182*AA183))/SUM(O182:AA182)</f>
        <v>0.12816561208007943</v>
      </c>
      <c r="AC183" s="124" t="s">
        <v>46</v>
      </c>
      <c r="AD183" s="124" t="s">
        <v>46</v>
      </c>
      <c r="AE183" s="124" t="s">
        <v>46</v>
      </c>
      <c r="AF183" s="124" t="s">
        <v>46</v>
      </c>
      <c r="AG183" s="124" t="s">
        <v>46</v>
      </c>
      <c r="AH183" s="124" t="s">
        <v>46</v>
      </c>
      <c r="AI183" s="124" t="s">
        <v>46</v>
      </c>
      <c r="AJ183" s="124" t="s">
        <v>46</v>
      </c>
      <c r="AK183" s="124" t="s">
        <v>46</v>
      </c>
      <c r="AL183" s="124" t="s">
        <v>46</v>
      </c>
      <c r="AM183" s="124" t="s">
        <v>46</v>
      </c>
      <c r="AN183" s="124" t="s">
        <v>46</v>
      </c>
      <c r="AO183" s="125" t="s">
        <v>46</v>
      </c>
    </row>
    <row r="184" spans="1:41" ht="15" customHeight="1" x14ac:dyDescent="0.35">
      <c r="A184" s="181" t="s">
        <v>28</v>
      </c>
      <c r="B184" s="235">
        <v>71604</v>
      </c>
      <c r="C184" s="235">
        <v>58883</v>
      </c>
      <c r="D184" s="229">
        <v>67718</v>
      </c>
      <c r="E184" s="229">
        <v>126859</v>
      </c>
      <c r="F184" s="229">
        <v>82282</v>
      </c>
      <c r="G184" s="229">
        <v>73653</v>
      </c>
      <c r="H184" s="229">
        <v>76885</v>
      </c>
      <c r="I184" s="229">
        <v>71334</v>
      </c>
      <c r="J184" s="229">
        <v>76181</v>
      </c>
      <c r="K184" s="229">
        <v>101561</v>
      </c>
      <c r="L184" s="229">
        <v>93042</v>
      </c>
      <c r="M184" s="229">
        <v>75379</v>
      </c>
      <c r="N184" s="229">
        <f>SUM(B184:M184)/12</f>
        <v>81281.75</v>
      </c>
      <c r="O184" s="229">
        <v>76814</v>
      </c>
      <c r="P184" s="229">
        <v>102722</v>
      </c>
      <c r="Q184" s="229">
        <v>76770</v>
      </c>
      <c r="R184" s="229">
        <v>83196</v>
      </c>
      <c r="S184" s="229">
        <v>81085</v>
      </c>
      <c r="T184" s="229">
        <v>77541</v>
      </c>
      <c r="U184" s="229">
        <v>85233</v>
      </c>
      <c r="V184" s="229">
        <v>101094</v>
      </c>
      <c r="W184" s="229">
        <v>102845</v>
      </c>
      <c r="X184" s="229">
        <v>78802</v>
      </c>
      <c r="Y184" s="229">
        <v>77139</v>
      </c>
      <c r="Z184" s="229">
        <v>71277</v>
      </c>
      <c r="AA184" s="229">
        <v>87703</v>
      </c>
      <c r="AB184" s="230">
        <f>SUM(O184:AA184)/13</f>
        <v>84786.230769230766</v>
      </c>
      <c r="AC184" s="175">
        <f>(O184-D184)/D184</f>
        <v>0.13432174606456185</v>
      </c>
      <c r="AD184" s="175">
        <f t="shared" si="17"/>
        <v>-0.19026635871321704</v>
      </c>
      <c r="AE184" s="175">
        <f t="shared" si="17"/>
        <v>-6.6989134926229307E-2</v>
      </c>
      <c r="AF184" s="175">
        <f t="shared" si="17"/>
        <v>0.1295670237464869</v>
      </c>
      <c r="AG184" s="175">
        <f t="shared" si="17"/>
        <v>5.4627040384990569E-2</v>
      </c>
      <c r="AH184" s="175">
        <f t="shared" si="17"/>
        <v>8.7013205484060899E-2</v>
      </c>
      <c r="AI184" s="175">
        <f t="shared" si="17"/>
        <v>0.11882227852089104</v>
      </c>
      <c r="AJ184" s="270">
        <f t="shared" si="17"/>
        <v>-4.5982217583521237E-3</v>
      </c>
      <c r="AK184" s="175">
        <f t="shared" si="17"/>
        <v>0.10536101975451946</v>
      </c>
      <c r="AL184" s="189">
        <f t="shared" si="17"/>
        <v>4.5410525477918254E-2</v>
      </c>
      <c r="AM184" s="236">
        <f>(Y184-B184)/B184</f>
        <v>7.7300150829562597E-2</v>
      </c>
      <c r="AN184" s="175">
        <f>(Z184-C184)/C184</f>
        <v>0.21048519946334257</v>
      </c>
      <c r="AO184" s="189">
        <f>(AA184-D184)/D184</f>
        <v>0.29512094273309902</v>
      </c>
    </row>
    <row r="185" spans="1:41" ht="17.25" customHeight="1" x14ac:dyDescent="0.35">
      <c r="A185" s="56" t="s">
        <v>29</v>
      </c>
      <c r="B185" s="2"/>
      <c r="C185" s="2"/>
      <c r="D185" s="2"/>
      <c r="E185" s="2"/>
      <c r="F185" s="2"/>
      <c r="G185" s="2"/>
      <c r="H185" s="2"/>
      <c r="I185" s="2"/>
      <c r="J185" s="2"/>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239"/>
    </row>
    <row r="186" spans="1:41" ht="12" customHeight="1" x14ac:dyDescent="0.35">
      <c r="A186" s="75" t="s">
        <v>125</v>
      </c>
      <c r="B186" s="2"/>
      <c r="C186" s="2"/>
      <c r="D186" s="2"/>
      <c r="E186" s="2"/>
      <c r="F186" s="2"/>
      <c r="G186" s="2"/>
      <c r="H186" s="2"/>
      <c r="I186" s="2"/>
      <c r="J186" s="2"/>
      <c r="K186" s="67"/>
      <c r="L186" s="67"/>
      <c r="M186" s="67"/>
      <c r="N186" s="68"/>
      <c r="O186" s="67"/>
      <c r="P186" s="67"/>
      <c r="Q186" s="67"/>
      <c r="R186" s="67"/>
      <c r="S186" s="67"/>
      <c r="T186" s="67"/>
      <c r="U186" s="67"/>
      <c r="V186" s="67"/>
      <c r="W186" s="67"/>
      <c r="X186" s="67"/>
      <c r="Y186" s="67"/>
      <c r="Z186" s="67"/>
      <c r="AA186" s="67"/>
      <c r="AB186" s="67"/>
      <c r="AC186" s="67"/>
      <c r="AD186" s="67"/>
      <c r="AE186" s="68"/>
      <c r="AF186" s="69"/>
      <c r="AG186" s="69"/>
      <c r="AH186" s="69"/>
      <c r="AI186" s="69"/>
      <c r="AJ186" s="69"/>
      <c r="AK186" s="69"/>
      <c r="AL186" s="69"/>
      <c r="AM186" s="69"/>
      <c r="AN186" s="69"/>
      <c r="AO186" s="69"/>
    </row>
    <row r="187" spans="1:41" ht="12" customHeight="1" x14ac:dyDescent="0.35">
      <c r="A187" s="75" t="s">
        <v>30</v>
      </c>
      <c r="B187" s="2"/>
      <c r="C187" s="2"/>
      <c r="D187" s="2"/>
      <c r="E187" s="2"/>
      <c r="F187" s="2"/>
      <c r="G187" s="2"/>
      <c r="H187" s="2"/>
      <c r="I187" s="2"/>
      <c r="J187" s="2"/>
      <c r="K187" s="67"/>
      <c r="L187" s="67"/>
      <c r="M187" s="67"/>
      <c r="N187" s="68"/>
      <c r="O187" s="67"/>
      <c r="P187" s="67"/>
      <c r="Q187" s="67"/>
      <c r="R187" s="67"/>
      <c r="S187" s="67"/>
      <c r="T187" s="67"/>
      <c r="U187" s="67"/>
      <c r="V187" s="67"/>
      <c r="W187" s="67"/>
      <c r="X187" s="67"/>
      <c r="Y187" s="67"/>
      <c r="Z187" s="67"/>
      <c r="AA187" s="67"/>
      <c r="AB187" s="67"/>
      <c r="AC187" s="67"/>
      <c r="AD187" s="67"/>
      <c r="AE187" s="68"/>
      <c r="AF187" s="69"/>
      <c r="AG187" s="69"/>
      <c r="AH187" s="69"/>
      <c r="AI187" s="69"/>
      <c r="AJ187" s="69"/>
      <c r="AK187" s="69"/>
      <c r="AL187" s="69"/>
      <c r="AM187" s="69"/>
      <c r="AN187" s="69"/>
      <c r="AO187" s="69"/>
    </row>
    <row r="188" spans="1:41" ht="12" customHeight="1" x14ac:dyDescent="0.35">
      <c r="A188" s="75" t="s">
        <v>43</v>
      </c>
      <c r="B188" s="26"/>
      <c r="C188" s="26"/>
      <c r="D188" s="26"/>
      <c r="E188" s="26"/>
      <c r="F188" s="26"/>
      <c r="G188" s="26"/>
      <c r="H188" s="26"/>
      <c r="I188" s="26"/>
      <c r="J188" s="26"/>
      <c r="K188" s="67"/>
      <c r="L188" s="67"/>
      <c r="M188" s="67"/>
      <c r="N188" s="68"/>
      <c r="O188" s="67"/>
      <c r="P188" s="67"/>
      <c r="Q188" s="67"/>
      <c r="R188" s="67"/>
      <c r="S188" s="67"/>
      <c r="T188" s="67"/>
      <c r="U188" s="67"/>
      <c r="V188" s="67"/>
      <c r="W188" s="67"/>
      <c r="X188" s="67"/>
      <c r="Y188" s="67"/>
      <c r="Z188" s="67"/>
      <c r="AA188" s="67"/>
      <c r="AB188" s="67"/>
      <c r="AC188" s="67"/>
      <c r="AD188" s="67"/>
      <c r="AE188" s="68"/>
      <c r="AF188" s="69"/>
      <c r="AG188" s="69"/>
      <c r="AH188" s="69"/>
      <c r="AI188" s="69"/>
      <c r="AJ188" s="69"/>
      <c r="AK188" s="69"/>
      <c r="AL188" s="69"/>
      <c r="AM188" s="69"/>
      <c r="AN188" s="69"/>
      <c r="AO188" s="69"/>
    </row>
    <row r="189" spans="1:41" ht="12" customHeight="1" x14ac:dyDescent="0.35">
      <c r="A189" s="241" t="s">
        <v>49</v>
      </c>
      <c r="B189" s="241"/>
      <c r="C189" s="241"/>
      <c r="D189" s="241"/>
      <c r="E189" s="241"/>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row>
    <row r="190" spans="1:41" ht="12" customHeight="1" x14ac:dyDescent="0.35">
      <c r="A190" s="92" t="s">
        <v>59</v>
      </c>
      <c r="B190" s="92"/>
      <c r="C190" s="92"/>
      <c r="D190" s="26"/>
      <c r="E190" s="26"/>
      <c r="F190" s="26"/>
      <c r="G190" s="26"/>
      <c r="H190" s="26"/>
      <c r="I190" s="26"/>
      <c r="J190" s="26"/>
      <c r="K190" s="70"/>
      <c r="L190" s="70"/>
      <c r="M190" s="70"/>
      <c r="N190" s="71"/>
      <c r="O190" s="70"/>
      <c r="P190" s="70"/>
      <c r="Q190" s="70"/>
      <c r="R190" s="70"/>
      <c r="S190" s="70"/>
      <c r="T190" s="70"/>
      <c r="U190" s="70"/>
      <c r="V190" s="70"/>
      <c r="W190" s="70"/>
      <c r="X190" s="70"/>
      <c r="Y190" s="70"/>
      <c r="Z190" s="70"/>
      <c r="AA190" s="70"/>
      <c r="AB190" s="70"/>
      <c r="AC190" s="70"/>
      <c r="AD190" s="70"/>
      <c r="AE190" s="68"/>
      <c r="AF190" s="72"/>
      <c r="AG190" s="72"/>
      <c r="AH190" s="72"/>
      <c r="AI190" s="72"/>
      <c r="AJ190" s="72"/>
      <c r="AK190" s="72"/>
      <c r="AL190" s="72"/>
      <c r="AM190" s="72"/>
      <c r="AN190" s="72"/>
      <c r="AO190" s="72"/>
    </row>
    <row r="191" spans="1:41" ht="12" customHeight="1" x14ac:dyDescent="0.35">
      <c r="A191" s="278" t="s">
        <v>268</v>
      </c>
      <c r="B191" s="92"/>
      <c r="C191" s="92"/>
      <c r="D191" s="26"/>
      <c r="E191" s="26"/>
      <c r="F191" s="26"/>
      <c r="G191" s="26"/>
      <c r="H191" s="26"/>
      <c r="I191" s="26"/>
      <c r="J191" s="26"/>
      <c r="K191" s="2"/>
      <c r="L191" s="2"/>
      <c r="M191" s="2"/>
      <c r="N191" s="58"/>
      <c r="O191" s="2"/>
      <c r="P191" s="2"/>
      <c r="Q191" s="2"/>
      <c r="R191" s="2"/>
      <c r="S191" s="2"/>
      <c r="T191" s="2"/>
      <c r="U191" s="2"/>
      <c r="V191" s="2"/>
      <c r="W191" s="2"/>
      <c r="X191" s="2"/>
      <c r="Y191" s="58"/>
      <c r="Z191" s="1"/>
      <c r="AA191" s="1"/>
      <c r="AB191" s="1"/>
      <c r="AC191" s="1"/>
      <c r="AD191" s="1"/>
      <c r="AE191" s="1"/>
      <c r="AF191" s="1"/>
      <c r="AG191" s="1"/>
      <c r="AH191" s="1"/>
      <c r="AI191" s="1"/>
      <c r="AJ191" s="1"/>
    </row>
    <row r="192" spans="1:41" ht="12" customHeight="1" x14ac:dyDescent="0.35">
      <c r="A192" s="92" t="s">
        <v>45</v>
      </c>
      <c r="B192" s="92"/>
      <c r="C192" s="92"/>
      <c r="D192" s="26"/>
      <c r="E192" s="26"/>
      <c r="F192" s="26"/>
      <c r="G192" s="26"/>
      <c r="H192" s="26"/>
      <c r="I192" s="26"/>
      <c r="J192" s="26"/>
      <c r="K192" s="67"/>
      <c r="L192" s="67"/>
      <c r="M192" s="67"/>
      <c r="N192" s="68"/>
      <c r="O192" s="67"/>
      <c r="P192" s="67"/>
      <c r="Q192" s="67"/>
      <c r="R192" s="67"/>
      <c r="S192" s="67"/>
      <c r="T192" s="67"/>
      <c r="U192" s="67"/>
      <c r="V192" s="67"/>
      <c r="W192" s="67"/>
      <c r="X192" s="67"/>
      <c r="Y192" s="67"/>
      <c r="Z192" s="67"/>
      <c r="AA192" s="67"/>
      <c r="AB192" s="67"/>
      <c r="AC192" s="67"/>
      <c r="AD192" s="67"/>
      <c r="AE192" s="68"/>
      <c r="AF192" s="69"/>
      <c r="AG192" s="69"/>
      <c r="AH192" s="69"/>
      <c r="AI192" s="69"/>
      <c r="AJ192" s="69"/>
      <c r="AK192" s="69"/>
      <c r="AL192" s="69"/>
      <c r="AM192" s="69"/>
      <c r="AN192" s="69"/>
      <c r="AO192" s="69"/>
    </row>
    <row r="193" spans="1:41" ht="12" customHeight="1" x14ac:dyDescent="0.35">
      <c r="A193" s="75" t="s">
        <v>269</v>
      </c>
      <c r="B193" s="92"/>
      <c r="C193" s="92"/>
      <c r="D193" s="26"/>
      <c r="E193" s="26"/>
      <c r="F193" s="26"/>
      <c r="G193" s="26"/>
      <c r="H193" s="26"/>
      <c r="I193" s="26"/>
      <c r="J193" s="26"/>
      <c r="K193" s="67"/>
      <c r="L193" s="67"/>
      <c r="M193" s="67"/>
      <c r="N193" s="71"/>
      <c r="O193" s="67"/>
      <c r="P193" s="67"/>
      <c r="Q193" s="67"/>
      <c r="R193" s="67"/>
      <c r="S193" s="67"/>
      <c r="T193" s="67"/>
      <c r="U193" s="67"/>
      <c r="V193" s="67"/>
      <c r="W193" s="67"/>
      <c r="X193" s="67"/>
      <c r="Y193" s="67"/>
      <c r="Z193" s="67"/>
      <c r="AA193" s="67"/>
      <c r="AB193" s="67"/>
      <c r="AC193" s="67"/>
      <c r="AD193" s="67"/>
      <c r="AE193" s="68"/>
      <c r="AF193" s="73"/>
      <c r="AG193" s="73"/>
      <c r="AH193" s="73"/>
      <c r="AI193" s="73"/>
      <c r="AJ193" s="73"/>
      <c r="AK193" s="73"/>
      <c r="AL193" s="73"/>
      <c r="AM193" s="73"/>
      <c r="AN193" s="73"/>
      <c r="AO193" s="73"/>
    </row>
    <row r="194" spans="1:41" ht="12" customHeight="1" x14ac:dyDescent="0.35">
      <c r="A194" s="56" t="s">
        <v>32</v>
      </c>
      <c r="B194" s="56"/>
      <c r="C194" s="56"/>
      <c r="K194" s="67"/>
      <c r="L194" s="67"/>
      <c r="M194" s="67"/>
      <c r="N194" s="71"/>
      <c r="O194" s="67"/>
      <c r="P194" s="67"/>
      <c r="Q194" s="67"/>
      <c r="R194" s="67"/>
      <c r="S194" s="67"/>
      <c r="T194" s="67"/>
      <c r="U194" s="67"/>
      <c r="V194" s="67"/>
      <c r="W194" s="67"/>
      <c r="X194" s="67"/>
      <c r="Y194" s="67"/>
      <c r="Z194" s="67"/>
      <c r="AA194" s="67"/>
      <c r="AB194" s="67"/>
      <c r="AC194" s="67"/>
      <c r="AD194" s="67"/>
      <c r="AE194" s="68"/>
      <c r="AF194" s="73"/>
      <c r="AG194" s="73"/>
      <c r="AH194" s="73"/>
      <c r="AI194" s="73"/>
      <c r="AJ194" s="73"/>
      <c r="AK194" s="73"/>
      <c r="AL194" s="73"/>
      <c r="AM194" s="73"/>
      <c r="AN194" s="73"/>
      <c r="AO194" s="73"/>
    </row>
    <row r="195" spans="1:41" ht="12" customHeight="1" x14ac:dyDescent="0.35">
      <c r="A195" s="61" t="s">
        <v>270</v>
      </c>
      <c r="B195" s="61"/>
      <c r="C195" s="61"/>
      <c r="D195" s="17"/>
      <c r="E195" s="17"/>
      <c r="F195" s="17"/>
      <c r="G195" s="17"/>
      <c r="H195" s="17"/>
      <c r="I195" s="17"/>
      <c r="J195" s="17"/>
      <c r="K195" s="67"/>
      <c r="L195" s="67"/>
      <c r="M195" s="67"/>
      <c r="N195" s="71"/>
      <c r="O195" s="67"/>
      <c r="P195" s="67"/>
      <c r="Q195" s="67"/>
      <c r="R195" s="67"/>
      <c r="S195" s="67"/>
      <c r="T195" s="67"/>
      <c r="U195" s="67"/>
      <c r="V195" s="67"/>
      <c r="W195" s="67"/>
      <c r="X195" s="67"/>
      <c r="Y195" s="67"/>
      <c r="Z195" s="67"/>
      <c r="AA195" s="67"/>
      <c r="AB195" s="67"/>
      <c r="AC195" s="67"/>
      <c r="AD195" s="67"/>
      <c r="AE195" s="68"/>
      <c r="AF195" s="73"/>
      <c r="AG195" s="73"/>
      <c r="AH195" s="73"/>
      <c r="AI195" s="73"/>
      <c r="AJ195" s="73"/>
      <c r="AK195" s="73"/>
      <c r="AL195" s="73"/>
      <c r="AM195" s="73"/>
      <c r="AN195" s="73"/>
      <c r="AO195" s="73"/>
    </row>
    <row r="196" spans="1:41" x14ac:dyDescent="0.35">
      <c r="A196" s="138" t="s">
        <v>10</v>
      </c>
    </row>
  </sheetData>
  <mergeCells count="30">
    <mergeCell ref="B64:N64"/>
    <mergeCell ref="O64:AB64"/>
    <mergeCell ref="AC64:AO64"/>
    <mergeCell ref="B178:N178"/>
    <mergeCell ref="O178:AB178"/>
    <mergeCell ref="AC178:AO178"/>
    <mergeCell ref="B121:N121"/>
    <mergeCell ref="O121:AB121"/>
    <mergeCell ref="AC121:AO121"/>
    <mergeCell ref="B140:N140"/>
    <mergeCell ref="AC159:AO159"/>
    <mergeCell ref="B83:N83"/>
    <mergeCell ref="O83:AB83"/>
    <mergeCell ref="AC83:AO83"/>
    <mergeCell ref="B102:N102"/>
    <mergeCell ref="O102:AB102"/>
    <mergeCell ref="B44:N44"/>
    <mergeCell ref="O44:AB44"/>
    <mergeCell ref="AC44:AO44"/>
    <mergeCell ref="B4:N4"/>
    <mergeCell ref="O4:AB4"/>
    <mergeCell ref="AC4:AO4"/>
    <mergeCell ref="B24:N24"/>
    <mergeCell ref="O24:AB24"/>
    <mergeCell ref="AC24:AO24"/>
    <mergeCell ref="AC102:AO102"/>
    <mergeCell ref="O140:AB140"/>
    <mergeCell ref="AC140:AO140"/>
    <mergeCell ref="B159:N159"/>
    <mergeCell ref="O159:AB159"/>
  </mergeCells>
  <conditionalFormatting sqref="C30 E30:F30 H30 K30 O30:Q30 S30:AB30">
    <cfRule type="cellIs" dxfId="1760" priority="20" operator="between">
      <formula>1</formula>
      <formula>4</formula>
    </cfRule>
  </conditionalFormatting>
  <conditionalFormatting sqref="B30">
    <cfRule type="cellIs" dxfId="1759" priority="19" operator="between">
      <formula>1</formula>
      <formula>4</formula>
    </cfRule>
  </conditionalFormatting>
  <conditionalFormatting sqref="D30">
    <cfRule type="cellIs" dxfId="1758" priority="18" operator="between">
      <formula>1</formula>
      <formula>4</formula>
    </cfRule>
  </conditionalFormatting>
  <conditionalFormatting sqref="G30">
    <cfRule type="cellIs" dxfId="1757" priority="17" operator="between">
      <formula>1</formula>
      <formula>4</formula>
    </cfRule>
  </conditionalFormatting>
  <conditionalFormatting sqref="I30">
    <cfRule type="cellIs" dxfId="1756" priority="16" operator="between">
      <formula>1</formula>
      <formula>4</formula>
    </cfRule>
  </conditionalFormatting>
  <conditionalFormatting sqref="J30">
    <cfRule type="cellIs" dxfId="1755" priority="15" operator="between">
      <formula>1</formula>
      <formula>4</formula>
    </cfRule>
  </conditionalFormatting>
  <conditionalFormatting sqref="L30">
    <cfRule type="cellIs" dxfId="1754" priority="14" operator="between">
      <formula>1</formula>
      <formula>4</formula>
    </cfRule>
  </conditionalFormatting>
  <conditionalFormatting sqref="M30">
    <cfRule type="cellIs" dxfId="1753" priority="13" operator="between">
      <formula>1</formula>
      <formula>4</formula>
    </cfRule>
  </conditionalFormatting>
  <conditionalFormatting sqref="N30">
    <cfRule type="cellIs" dxfId="1752" priority="12" operator="between">
      <formula>1</formula>
      <formula>4</formula>
    </cfRule>
  </conditionalFormatting>
  <conditionalFormatting sqref="R30">
    <cfRule type="cellIs" dxfId="1751" priority="11" operator="between">
      <formula>1</formula>
      <formula>4</formula>
    </cfRule>
  </conditionalFormatting>
  <conditionalFormatting sqref="AC30">
    <cfRule type="cellIs" dxfId="1750" priority="10" operator="between">
      <formula>1</formula>
      <formula>4</formula>
    </cfRule>
  </conditionalFormatting>
  <conditionalFormatting sqref="AF30">
    <cfRule type="cellIs" dxfId="1749" priority="9" operator="between">
      <formula>1</formula>
      <formula>4</formula>
    </cfRule>
  </conditionalFormatting>
  <conditionalFormatting sqref="AH30">
    <cfRule type="cellIs" dxfId="1748" priority="8" operator="between">
      <formula>1</formula>
      <formula>4</formula>
    </cfRule>
  </conditionalFormatting>
  <conditionalFormatting sqref="AI30">
    <cfRule type="cellIs" dxfId="1747" priority="7" operator="between">
      <formula>1</formula>
      <formula>4</formula>
    </cfRule>
  </conditionalFormatting>
  <conditionalFormatting sqref="AJ30">
    <cfRule type="cellIs" dxfId="1746" priority="6" operator="between">
      <formula>1</formula>
      <formula>4</formula>
    </cfRule>
  </conditionalFormatting>
  <conditionalFormatting sqref="AK30">
    <cfRule type="cellIs" dxfId="1745" priority="5" operator="between">
      <formula>1</formula>
      <formula>4</formula>
    </cfRule>
  </conditionalFormatting>
  <conditionalFormatting sqref="AL30">
    <cfRule type="cellIs" dxfId="1744" priority="4" operator="between">
      <formula>1</formula>
      <formula>4</formula>
    </cfRule>
  </conditionalFormatting>
  <conditionalFormatting sqref="AM30">
    <cfRule type="cellIs" dxfId="1743" priority="3" operator="between">
      <formula>1</formula>
      <formula>4</formula>
    </cfRule>
  </conditionalFormatting>
  <conditionalFormatting sqref="AN30">
    <cfRule type="cellIs" dxfId="1742" priority="2" operator="between">
      <formula>1</formula>
      <formula>4</formula>
    </cfRule>
  </conditionalFormatting>
  <conditionalFormatting sqref="AO30">
    <cfRule type="cellIs" dxfId="1741" priority="1" operator="between">
      <formula>1</formula>
      <formula>4</formula>
    </cfRule>
  </conditionalFormatting>
  <hyperlinks>
    <hyperlink ref="A2" location="'Table des matières'!A1" display="Retour à la table des matières" xr:uid="{F249E620-9630-48DA-9CF5-ADA01F3D25AB}"/>
    <hyperlink ref="A189" r:id="rId1" display="Consultez le document Base de données nationale sur les médecins : publication des données, 2018-2019 — notes méthodologiques pour en savoir plus sur les groupes de spécialités des médecins." xr:uid="{4BF55619-9C53-41FA-BFE4-18F658167F4C}"/>
    <hyperlink ref="A189:J189" r:id="rId2" display="Consultez le document Base de données nationale sur les médecins : publication des données, 2019-2020 — notes méthodologiques pour en savoir plus sur les groupes de spécialités des médecins." xr:uid="{E81639CB-B9CC-4630-A369-CB762E205358}"/>
    <hyperlink ref="A170" r:id="rId3" display="Consultez le document Base de données nationale sur les médecins : publication des données, 2018-2019 — notes méthodologiques pour en savoir plus sur les groupes de spécialités des médecins." xr:uid="{C8DCB56F-0F83-4FAA-8012-78013BF2E5C5}"/>
    <hyperlink ref="A170:J170" r:id="rId4" display="Consultez le document Base de données nationale sur les médecins : publication des données, 2019-2020 — notes méthodologiques pour en savoir plus sur les groupes de spécialités des médecins." xr:uid="{9910C1D4-62EC-4CF1-848E-4B8EB1E04EEC}"/>
    <hyperlink ref="A151" r:id="rId5" display="Consultez le document Base de données nationale sur les médecins : publication des données, 2018-2019 — notes méthodologiques pour en savoir plus sur les groupes de spécialités des médecins." xr:uid="{5B4716C1-CB15-4055-89A3-8F6CFBD5C45B}"/>
    <hyperlink ref="A151:J151" r:id="rId6" display="Consultez le document Base de données nationale sur les médecins : publication des données, 2019-2020 — notes méthodologiques pour en savoir plus sur les groupes de spécialités des médecins." xr:uid="{37CB2CBE-F300-49D2-BF8B-FCE857F386BF}"/>
    <hyperlink ref="A132" r:id="rId7" display="Consultez le document Base de données nationale sur les médecins : publication des données, 2018-2019 — notes méthodologiques pour en savoir plus sur les groupes de spécialités des médecins." xr:uid="{445D6C56-1D84-4E68-9E62-13AF8454D827}"/>
    <hyperlink ref="A132:J132" r:id="rId8" display="Consultez le document Base de données nationale sur les médecins : publication des données, 2019-2020 — notes méthodologiques pour en savoir plus sur les groupes de spécialités des médecins." xr:uid="{5A653395-7593-41A2-959A-C12B47F1CA1F}"/>
    <hyperlink ref="A113" r:id="rId9" display="Consultez le document Base de données nationale sur les médecins : publication des données, 2018-2019 — notes méthodologiques pour en savoir plus sur les groupes de spécialités des médecins." xr:uid="{C8D95830-02BC-4A45-AF97-3D4526A7C59B}"/>
    <hyperlink ref="A113:J113" r:id="rId10" display="Consultez le document Base de données nationale sur les médecins : publication des données, 2019-2020 — notes méthodologiques pour en savoir plus sur les groupes de spécialités des médecins." xr:uid="{F43E4650-BF78-4790-B3FB-97F54BEF13BC}"/>
    <hyperlink ref="A94" r:id="rId11" display="Consultez le document Base de données nationale sur les médecins : publication des données, 2018-2019 — notes méthodologiques pour en savoir plus sur les groupes de spécialités des médecins." xr:uid="{66474B54-46D6-4472-BC9C-F731B6165F8B}"/>
    <hyperlink ref="A94:J94" r:id="rId12" display="Consultez le document Base de données nationale sur les médecins : publication des données, 2019-2020 — notes méthodologiques pour en savoir plus sur les groupes de spécialités des médecins." xr:uid="{80DC9BBC-7ECE-4E60-BCA6-BC224BE17BD1}"/>
    <hyperlink ref="A75" r:id="rId13" display="Consultez le document Base de données nationale sur les médecins : publication des données, 2018-2019 — notes méthodologiques pour en savoir plus sur les groupes de spécialités des médecins." xr:uid="{77BB55C0-A0C0-45EA-A577-D45AD6CA0249}"/>
    <hyperlink ref="A75:J75" r:id="rId14" display="Consultez le document Base de données nationale sur les médecins : publication des données, 2019-2020 — notes méthodologiques pour en savoir plus sur les groupes de spécialités des médecins." xr:uid="{DAAF6892-2CC1-441B-85EE-2242B3DA7AFB}"/>
    <hyperlink ref="A56" r:id="rId15" display="Consultez le document Base de données nationale sur les médecins : publication des données, 2018-2019 — notes méthodologiques pour en savoir plus sur les groupes de spécialités des médecins." xr:uid="{6BAA269D-3C83-4FE5-93BB-4CA40DF01730}"/>
    <hyperlink ref="A56:J56" r:id="rId16" display="Consultez le document Base de données nationale sur les médecins : publication des données, 2019-2020 — notes méthodologiques pour en savoir plus sur les groupes de spécialités des médecins." xr:uid="{F3990A5B-9E32-4A19-A459-D3CACC4046E9}"/>
    <hyperlink ref="A36" r:id="rId17" display="Consultez le document Base de données nationale sur les médecins : publication des données, 2018-2019 — notes méthodologiques pour en savoir plus sur les groupes de spécialités des médecins." xr:uid="{7D6A5ED3-138A-4985-A834-25B49EAD8C8F}"/>
    <hyperlink ref="A36:J36" r:id="rId18" display="Consultez le document Base de données nationale sur les médecins : publication des données, 2019-2020 — notes méthodologiques pour en savoir plus sur les groupes de spécialités des médecins." xr:uid="{708ACC99-9038-4317-B645-72537FCC91AF}"/>
    <hyperlink ref="A16" r:id="rId19" display="Consultez le document Base de données nationale sur les médecins : publication des données, 2018-2019 — notes méthodologiques pour en savoir plus sur les groupes de spécialités des médecins." xr:uid="{0CB5734E-DBF0-446D-8104-BAFDF1F3A678}"/>
    <hyperlink ref="A16:J16" r:id="rId20" display="Consultez le document Base de données nationale sur les médecins : publication des données, 2019-2020 — notes méthodologiques pour en savoir plus sur les groupes de spécialités des médecins." xr:uid="{AE8844C4-0EB8-4C8A-AD77-B7BA9B0C6EE4}"/>
  </hyperlinks>
  <pageMargins left="0.75" right="0.75" top="0.75" bottom="0.75" header="0.3" footer="0.3"/>
  <pageSetup scale="12" orientation="portrait" r:id="rId21"/>
  <headerFooter>
    <oddFooter>&amp;R&amp;9&amp;P&amp;L&amp;L&amp;"Arial"&amp;9© 2021 ICIS</oddFooter>
  </headerFooter>
  <ignoredErrors>
    <ignoredError sqref="N7:N9 N27 N47:N49 B44:N46 B50:N65 B47:M49 B67:M69 B66:M66 B71:N84 B70:M70 B86:M88 B85:M85 B90:N103 B89:M89 O7:AO65 O187:AO190" formula="1"/>
    <ignoredError sqref="B184:N184" unlockedFormula="1"/>
    <ignoredError sqref="B104:N183 N89 N85 N70 N66 N67:N69 N86:N88 AC143:AO184 O185:AO186 O66:AO142 O143:AB184" formula="1" unlockedFormula="1"/>
  </ignoredErrors>
  <tableParts count="10">
    <tablePart r:id="rId22"/>
    <tablePart r:id="rId23"/>
    <tablePart r:id="rId24"/>
    <tablePart r:id="rId25"/>
    <tablePart r:id="rId26"/>
    <tablePart r:id="rId27"/>
    <tablePart r:id="rId28"/>
    <tablePart r:id="rId29"/>
    <tablePart r:id="rId30"/>
    <tablePart r:id="rId3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BU206"/>
  <sheetViews>
    <sheetView showGridLines="0" zoomScaleNormal="100" zoomScaleSheetLayoutView="100" workbookViewId="0">
      <pane xSplit="1" topLeftCell="B1" activePane="topRight" state="frozen"/>
      <selection sqref="A1:A1048576"/>
      <selection pane="topRight"/>
    </sheetView>
  </sheetViews>
  <sheetFormatPr defaultColWidth="0" defaultRowHeight="14.15" zeroHeight="1" x14ac:dyDescent="0.35"/>
  <cols>
    <col min="1" max="1" width="50.35546875" style="5" customWidth="1"/>
    <col min="2" max="13" width="15.640625" style="5" customWidth="1"/>
    <col min="14" max="14" width="20.640625" style="5" customWidth="1"/>
    <col min="15" max="27" width="15.640625" style="5" customWidth="1"/>
    <col min="28" max="28" width="20.640625" style="5" customWidth="1"/>
    <col min="29" max="32" width="12.640625" style="5" customWidth="1"/>
    <col min="33" max="33" width="15.640625" style="5" customWidth="1"/>
    <col min="34" max="34" width="12.640625" style="5" customWidth="1"/>
    <col min="35" max="40" width="15.640625" style="5" customWidth="1"/>
    <col min="41" max="41" width="12.640625" style="134" customWidth="1"/>
    <col min="42" max="73" width="0" hidden="1" customWidth="1"/>
    <col min="74" max="16384" width="11.640625" hidden="1"/>
  </cols>
  <sheetData>
    <row r="1" spans="1:41" hidden="1" x14ac:dyDescent="0.35">
      <c r="A1" s="103" t="s">
        <v>129</v>
      </c>
      <c r="B1" s="53"/>
      <c r="C1" s="53"/>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32"/>
    </row>
    <row r="2" spans="1:41" ht="24" customHeight="1" x14ac:dyDescent="0.35">
      <c r="A2" s="52" t="s">
        <v>22</v>
      </c>
      <c r="B2" s="54"/>
      <c r="C2" s="54"/>
    </row>
    <row r="3" spans="1:41" ht="20.25" customHeight="1" x14ac:dyDescent="0.35">
      <c r="A3" s="76" t="s">
        <v>230</v>
      </c>
      <c r="B3" s="76"/>
      <c r="C3" s="76"/>
    </row>
    <row r="4" spans="1:41" ht="15" customHeight="1" x14ac:dyDescent="0.35">
      <c r="A4" s="104"/>
      <c r="B4" s="282" t="s">
        <v>145</v>
      </c>
      <c r="C4" s="283"/>
      <c r="D4" s="283"/>
      <c r="E4" s="283"/>
      <c r="F4" s="283"/>
      <c r="G4" s="283"/>
      <c r="H4" s="283"/>
      <c r="I4" s="283"/>
      <c r="J4" s="283"/>
      <c r="K4" s="283"/>
      <c r="L4" s="283"/>
      <c r="M4" s="283"/>
      <c r="N4" s="284"/>
      <c r="O4" s="279" t="s">
        <v>55</v>
      </c>
      <c r="P4" s="280"/>
      <c r="Q4" s="280"/>
      <c r="R4" s="280"/>
      <c r="S4" s="280"/>
      <c r="T4" s="280"/>
      <c r="U4" s="280"/>
      <c r="V4" s="280"/>
      <c r="W4" s="280"/>
      <c r="X4" s="280"/>
      <c r="Y4" s="280"/>
      <c r="Z4" s="280"/>
      <c r="AA4" s="280"/>
      <c r="AB4" s="281"/>
      <c r="AC4" s="281" t="s">
        <v>57</v>
      </c>
      <c r="AD4" s="281"/>
      <c r="AE4" s="281"/>
      <c r="AF4" s="281"/>
      <c r="AG4" s="281"/>
      <c r="AH4" s="281"/>
      <c r="AI4" s="281"/>
      <c r="AJ4" s="281"/>
      <c r="AK4" s="281"/>
      <c r="AL4" s="281"/>
      <c r="AM4" s="280"/>
      <c r="AN4" s="280"/>
      <c r="AO4" s="280"/>
    </row>
    <row r="5" spans="1:41" ht="44.15" customHeight="1" x14ac:dyDescent="0.35">
      <c r="A5" s="106" t="s">
        <v>35</v>
      </c>
      <c r="B5" s="107" t="s">
        <v>203</v>
      </c>
      <c r="C5" s="107" t="s">
        <v>204</v>
      </c>
      <c r="D5" s="107" t="s">
        <v>193</v>
      </c>
      <c r="E5" s="107" t="s">
        <v>194</v>
      </c>
      <c r="F5" s="107" t="s">
        <v>195</v>
      </c>
      <c r="G5" s="107" t="s">
        <v>196</v>
      </c>
      <c r="H5" s="107" t="s">
        <v>197</v>
      </c>
      <c r="I5" s="107" t="s">
        <v>198</v>
      </c>
      <c r="J5" s="107" t="s">
        <v>199</v>
      </c>
      <c r="K5" s="107" t="s">
        <v>200</v>
      </c>
      <c r="L5" s="107" t="s">
        <v>201</v>
      </c>
      <c r="M5" s="107" t="s">
        <v>202</v>
      </c>
      <c r="N5" s="107" t="s">
        <v>168</v>
      </c>
      <c r="O5" s="107" t="s">
        <v>219</v>
      </c>
      <c r="P5" s="107" t="s">
        <v>216</v>
      </c>
      <c r="Q5" s="107" t="s">
        <v>215</v>
      </c>
      <c r="R5" s="107" t="s">
        <v>214</v>
      </c>
      <c r="S5" s="107" t="s">
        <v>213</v>
      </c>
      <c r="T5" s="107" t="s">
        <v>212</v>
      </c>
      <c r="U5" s="107" t="s">
        <v>217</v>
      </c>
      <c r="V5" s="107" t="s">
        <v>211</v>
      </c>
      <c r="W5" s="107" t="s">
        <v>210</v>
      </c>
      <c r="X5" s="107" t="s">
        <v>209</v>
      </c>
      <c r="Y5" s="107" t="s">
        <v>208</v>
      </c>
      <c r="Z5" s="107" t="s">
        <v>207</v>
      </c>
      <c r="AA5" s="107" t="s">
        <v>206</v>
      </c>
      <c r="AB5" s="107" t="s">
        <v>205</v>
      </c>
      <c r="AC5" s="107" t="s">
        <v>60</v>
      </c>
      <c r="AD5" s="107" t="s">
        <v>61</v>
      </c>
      <c r="AE5" s="107" t="s">
        <v>62</v>
      </c>
      <c r="AF5" s="107" t="s">
        <v>63</v>
      </c>
      <c r="AG5" s="107" t="s">
        <v>64</v>
      </c>
      <c r="AH5" s="107" t="s">
        <v>65</v>
      </c>
      <c r="AI5" s="107" t="s">
        <v>66</v>
      </c>
      <c r="AJ5" s="107" t="s">
        <v>67</v>
      </c>
      <c r="AK5" s="107" t="s">
        <v>68</v>
      </c>
      <c r="AL5" s="107" t="s">
        <v>69</v>
      </c>
      <c r="AM5" s="107" t="s">
        <v>70</v>
      </c>
      <c r="AN5" s="107" t="s">
        <v>71</v>
      </c>
      <c r="AO5" s="131" t="s">
        <v>72</v>
      </c>
    </row>
    <row r="6" spans="1:41" ht="15" customHeight="1" x14ac:dyDescent="0.35">
      <c r="A6" s="74" t="s">
        <v>23</v>
      </c>
      <c r="B6" s="120">
        <v>420586</v>
      </c>
      <c r="C6" s="120">
        <v>351119</v>
      </c>
      <c r="D6" s="109">
        <v>414193</v>
      </c>
      <c r="E6" s="109">
        <v>421895</v>
      </c>
      <c r="F6" s="109">
        <v>421532</v>
      </c>
      <c r="G6" s="109">
        <v>375063</v>
      </c>
      <c r="H6" s="109">
        <v>395730</v>
      </c>
      <c r="I6" s="109">
        <v>377324</v>
      </c>
      <c r="J6" s="109">
        <v>385941</v>
      </c>
      <c r="K6" s="109">
        <v>413899</v>
      </c>
      <c r="L6" s="109">
        <v>383543</v>
      </c>
      <c r="M6" s="109">
        <v>372889</v>
      </c>
      <c r="N6" s="109">
        <f>SUM(B6:M6)/12</f>
        <v>394476.16666666669</v>
      </c>
      <c r="O6" s="109">
        <v>390977</v>
      </c>
      <c r="P6" s="109">
        <v>182211</v>
      </c>
      <c r="Q6" s="109">
        <v>142868</v>
      </c>
      <c r="R6" s="109">
        <v>162813</v>
      </c>
      <c r="S6" s="109">
        <v>390795</v>
      </c>
      <c r="T6" s="109">
        <v>369712</v>
      </c>
      <c r="U6" s="109">
        <v>394229</v>
      </c>
      <c r="V6" s="109">
        <v>396669</v>
      </c>
      <c r="W6" s="109">
        <v>373577</v>
      </c>
      <c r="X6" s="109">
        <v>361169</v>
      </c>
      <c r="Y6" s="109">
        <v>359765</v>
      </c>
      <c r="Z6" s="109">
        <v>330451</v>
      </c>
      <c r="AA6" s="109">
        <v>399472</v>
      </c>
      <c r="AB6" s="110">
        <f>SUM(O6:AA6)/13</f>
        <v>327285.23076923075</v>
      </c>
      <c r="AC6" s="111">
        <f>(O6-D6)/D6</f>
        <v>-5.6051164553722541E-2</v>
      </c>
      <c r="AD6" s="111">
        <f t="shared" ref="AD6:AL6" si="0">(P6-E6)/E6</f>
        <v>-0.56811291909124306</v>
      </c>
      <c r="AE6" s="111">
        <f t="shared" si="0"/>
        <v>-0.66107436683336018</v>
      </c>
      <c r="AF6" s="111">
        <f t="shared" si="0"/>
        <v>-0.56590492797210068</v>
      </c>
      <c r="AG6" s="111">
        <f t="shared" si="0"/>
        <v>-1.2470623910241832E-2</v>
      </c>
      <c r="AH6" s="111">
        <f t="shared" si="0"/>
        <v>-2.0173643871049814E-2</v>
      </c>
      <c r="AI6" s="111">
        <f t="shared" si="0"/>
        <v>2.1474785005998327E-2</v>
      </c>
      <c r="AJ6" s="111">
        <f t="shared" si="0"/>
        <v>-4.1628513236320941E-2</v>
      </c>
      <c r="AK6" s="111">
        <f t="shared" si="0"/>
        <v>-2.5984048724654079E-2</v>
      </c>
      <c r="AL6" s="111">
        <f t="shared" si="0"/>
        <v>-3.1430264770481296E-2</v>
      </c>
      <c r="AM6" s="112">
        <f>(Y6-B6)/B6</f>
        <v>-0.14461013918675372</v>
      </c>
      <c r="AN6" s="112">
        <f>(Z6-C6)/C6</f>
        <v>-5.8863234402011855E-2</v>
      </c>
      <c r="AO6" s="112">
        <f>(AA6-D6)/D6</f>
        <v>-3.5541402196560538E-2</v>
      </c>
    </row>
    <row r="7" spans="1:41" ht="15" customHeight="1" x14ac:dyDescent="0.35">
      <c r="A7" s="74" t="s">
        <v>24</v>
      </c>
      <c r="B7" s="121">
        <v>0</v>
      </c>
      <c r="C7" s="121">
        <v>0</v>
      </c>
      <c r="D7" s="123">
        <v>0</v>
      </c>
      <c r="E7" s="123">
        <v>0</v>
      </c>
      <c r="F7" s="123">
        <v>0</v>
      </c>
      <c r="G7" s="123">
        <v>0</v>
      </c>
      <c r="H7" s="123">
        <v>0</v>
      </c>
      <c r="I7" s="123">
        <v>0</v>
      </c>
      <c r="J7" s="123">
        <v>0</v>
      </c>
      <c r="K7" s="123">
        <v>0</v>
      </c>
      <c r="L7" s="123">
        <v>0</v>
      </c>
      <c r="M7" s="123">
        <v>0</v>
      </c>
      <c r="N7" s="123">
        <f>((B6*B7)+(C6*C7)+(D6*D7)+(E6*E7)+(F6*F7)+(G6*G7)+(H6*H7)+(I6*I7)+(J6*J7)+(K6*K7)+(L6*L7)+(M6*M7))/SUM(B6:M6)</f>
        <v>0</v>
      </c>
      <c r="O7" s="117">
        <v>0.26328658719055087</v>
      </c>
      <c r="P7" s="117">
        <v>0.64863811734747079</v>
      </c>
      <c r="Q7" s="117">
        <v>0.51830360892572169</v>
      </c>
      <c r="R7" s="117">
        <v>0.44406773414899303</v>
      </c>
      <c r="S7" s="117">
        <v>0.44369554369938202</v>
      </c>
      <c r="T7" s="117">
        <v>0.42257216427922273</v>
      </c>
      <c r="U7" s="117">
        <v>0.42279233643390007</v>
      </c>
      <c r="V7" s="117">
        <v>0.4436444491502991</v>
      </c>
      <c r="W7" s="117">
        <v>0.49946061989897667</v>
      </c>
      <c r="X7" s="117">
        <v>0.52434732770531245</v>
      </c>
      <c r="Y7" s="117">
        <v>0.49156810695870917</v>
      </c>
      <c r="Z7" s="117">
        <v>0.47838560028567018</v>
      </c>
      <c r="AA7" s="117">
        <v>0.4708114711419073</v>
      </c>
      <c r="AB7" s="117">
        <f>((O6*O7)+(P6*P7)+(Q6*Q7)+(R6*R7)+(S6*S7)+(T6*T7)+(U6*U7)+(V6*V7)+(W6*W7)+(X6*X7)+(Y6*Y7)+(Z6*Z7)+(AA6*AA7))/SUM(O6:AA6)</f>
        <v>0.45566722792727493</v>
      </c>
      <c r="AC7" s="124" t="s">
        <v>46</v>
      </c>
      <c r="AD7" s="124" t="s">
        <v>46</v>
      </c>
      <c r="AE7" s="124" t="s">
        <v>46</v>
      </c>
      <c r="AF7" s="124" t="s">
        <v>46</v>
      </c>
      <c r="AG7" s="124" t="s">
        <v>46</v>
      </c>
      <c r="AH7" s="124" t="s">
        <v>46</v>
      </c>
      <c r="AI7" s="124" t="s">
        <v>46</v>
      </c>
      <c r="AJ7" s="124" t="s">
        <v>46</v>
      </c>
      <c r="AK7" s="124" t="s">
        <v>46</v>
      </c>
      <c r="AL7" s="124" t="s">
        <v>46</v>
      </c>
      <c r="AM7" s="124" t="s">
        <v>46</v>
      </c>
      <c r="AN7" s="124" t="s">
        <v>46</v>
      </c>
      <c r="AO7" s="125" t="s">
        <v>46</v>
      </c>
    </row>
    <row r="8" spans="1:41" ht="15" customHeight="1" x14ac:dyDescent="0.35">
      <c r="A8" s="74" t="s">
        <v>25</v>
      </c>
      <c r="B8" s="120">
        <v>21151</v>
      </c>
      <c r="C8" s="120">
        <v>17881</v>
      </c>
      <c r="D8" s="109">
        <v>19938</v>
      </c>
      <c r="E8" s="109">
        <v>19325</v>
      </c>
      <c r="F8" s="109">
        <v>20216</v>
      </c>
      <c r="G8" s="109">
        <v>17768</v>
      </c>
      <c r="H8" s="109">
        <v>18942</v>
      </c>
      <c r="I8" s="109">
        <v>17285</v>
      </c>
      <c r="J8" s="109">
        <v>19135</v>
      </c>
      <c r="K8" s="109">
        <v>21617</v>
      </c>
      <c r="L8" s="109">
        <v>20554</v>
      </c>
      <c r="M8" s="109">
        <v>17498</v>
      </c>
      <c r="N8" s="109">
        <f>SUM(B8:M8)/12</f>
        <v>19275.833333333332</v>
      </c>
      <c r="O8" s="109">
        <v>13020</v>
      </c>
      <c r="P8" s="109">
        <v>2484</v>
      </c>
      <c r="Q8" s="109">
        <v>2472</v>
      </c>
      <c r="R8" s="109">
        <v>3425</v>
      </c>
      <c r="S8" s="109">
        <v>10392</v>
      </c>
      <c r="T8" s="109">
        <v>9875</v>
      </c>
      <c r="U8" s="109">
        <v>12259</v>
      </c>
      <c r="V8" s="109">
        <v>10873</v>
      </c>
      <c r="W8" s="109">
        <v>9581</v>
      </c>
      <c r="X8" s="109">
        <v>9208</v>
      </c>
      <c r="Y8" s="109">
        <v>16247</v>
      </c>
      <c r="Z8" s="109">
        <v>15387</v>
      </c>
      <c r="AA8" s="109">
        <v>19025</v>
      </c>
      <c r="AB8" s="110">
        <f>SUM(O8:AA8)/13</f>
        <v>10326.76923076923</v>
      </c>
      <c r="AC8" s="111">
        <f>(O8-D8)/D8</f>
        <v>-0.34697562443575081</v>
      </c>
      <c r="AD8" s="111">
        <f t="shared" ref="AD8:AL8" si="1">(P8-E8)/E8</f>
        <v>-0.87146183699870639</v>
      </c>
      <c r="AE8" s="111">
        <f t="shared" si="1"/>
        <v>-0.87772061733280571</v>
      </c>
      <c r="AF8" s="111">
        <f t="shared" si="1"/>
        <v>-0.80723773075191352</v>
      </c>
      <c r="AG8" s="111">
        <f t="shared" si="1"/>
        <v>-0.45137789040228066</v>
      </c>
      <c r="AH8" s="111">
        <f t="shared" si="1"/>
        <v>-0.42869540063638994</v>
      </c>
      <c r="AI8" s="111">
        <f t="shared" si="1"/>
        <v>-0.35934152077345177</v>
      </c>
      <c r="AJ8" s="111">
        <f t="shared" si="1"/>
        <v>-0.49701623722070593</v>
      </c>
      <c r="AK8" s="111">
        <f t="shared" si="1"/>
        <v>-0.53386202199085331</v>
      </c>
      <c r="AL8" s="111">
        <f t="shared" si="1"/>
        <v>-0.47376843067779173</v>
      </c>
      <c r="AM8" s="112">
        <f>(Y8-B8)/B8</f>
        <v>-0.23185664980379178</v>
      </c>
      <c r="AN8" s="112">
        <f>(Z8-C8)/C8</f>
        <v>-0.13947765784911359</v>
      </c>
      <c r="AO8" s="112">
        <f>(AA8-D8)/D8</f>
        <v>-4.579195506068813E-2</v>
      </c>
    </row>
    <row r="9" spans="1:41" ht="15" customHeight="1" x14ac:dyDescent="0.35">
      <c r="A9" s="74" t="s">
        <v>26</v>
      </c>
      <c r="B9" s="121">
        <v>0</v>
      </c>
      <c r="C9" s="121">
        <v>0</v>
      </c>
      <c r="D9" s="123">
        <v>0</v>
      </c>
      <c r="E9" s="123">
        <v>0</v>
      </c>
      <c r="F9" s="123">
        <v>0</v>
      </c>
      <c r="G9" s="123">
        <v>0</v>
      </c>
      <c r="H9" s="123">
        <v>0</v>
      </c>
      <c r="I9" s="123">
        <v>0</v>
      </c>
      <c r="J9" s="123">
        <v>0</v>
      </c>
      <c r="K9" s="123">
        <v>0</v>
      </c>
      <c r="L9" s="123">
        <v>0</v>
      </c>
      <c r="M9" s="123">
        <v>0</v>
      </c>
      <c r="N9" s="123">
        <f>((B8*B9)+(C8*C9)+(D8*D9)+(E8*E9)+(F8*F9)+(G8*G9)+(H8*H9)+(I8*I9)+(J8*J9)+(K8*K9)+(L8*L9)+(M8*M9))/SUM(B8:M8)</f>
        <v>0</v>
      </c>
      <c r="O9" s="117">
        <v>2.849462365591398E-2</v>
      </c>
      <c r="P9" s="117">
        <v>0.22544283413848631</v>
      </c>
      <c r="Q9" s="117">
        <v>0.13673139158576053</v>
      </c>
      <c r="R9" s="117">
        <v>0.14890510948905109</v>
      </c>
      <c r="S9" s="117">
        <v>9.2956120092378747E-2</v>
      </c>
      <c r="T9" s="117">
        <v>6.7746835443037973E-2</v>
      </c>
      <c r="U9" s="117">
        <v>7.6596786034749981E-2</v>
      </c>
      <c r="V9" s="117">
        <v>5.7297893865538491E-2</v>
      </c>
      <c r="W9" s="117">
        <v>8.7777893748042998E-2</v>
      </c>
      <c r="X9" s="117">
        <v>9.8827106863596872E-2</v>
      </c>
      <c r="Y9" s="117">
        <v>0.43281836646765559</v>
      </c>
      <c r="Z9" s="117">
        <v>0.45206992916098004</v>
      </c>
      <c r="AA9" s="117">
        <v>0.42013140604467808</v>
      </c>
      <c r="AB9" s="117">
        <f>((O8*O9)+(P8*P9)+(Q8*Q9)+(R8*R9)+(S8*S9)+(T8*T9)+(U8*U9)+(V8*V9)+(W8*W9)+(X8*X9)+(Y8*Y9)+(Z8*Z9)+(AA8*AA9))/SUM(O8:AA8)</f>
        <v>0.21384303676777308</v>
      </c>
      <c r="AC9" s="124" t="s">
        <v>46</v>
      </c>
      <c r="AD9" s="124" t="s">
        <v>46</v>
      </c>
      <c r="AE9" s="124" t="s">
        <v>46</v>
      </c>
      <c r="AF9" s="124" t="s">
        <v>46</v>
      </c>
      <c r="AG9" s="124" t="s">
        <v>46</v>
      </c>
      <c r="AH9" s="124" t="s">
        <v>46</v>
      </c>
      <c r="AI9" s="124" t="s">
        <v>46</v>
      </c>
      <c r="AJ9" s="124" t="s">
        <v>46</v>
      </c>
      <c r="AK9" s="124" t="s">
        <v>46</v>
      </c>
      <c r="AL9" s="124" t="s">
        <v>46</v>
      </c>
      <c r="AM9" s="124" t="s">
        <v>46</v>
      </c>
      <c r="AN9" s="124" t="s">
        <v>46</v>
      </c>
      <c r="AO9" s="125" t="s">
        <v>46</v>
      </c>
    </row>
    <row r="10" spans="1:41" ht="15" customHeight="1" x14ac:dyDescent="0.35">
      <c r="A10" s="74" t="s">
        <v>27</v>
      </c>
      <c r="B10" s="120">
        <v>376</v>
      </c>
      <c r="C10" s="120">
        <v>332</v>
      </c>
      <c r="D10" s="109">
        <v>322</v>
      </c>
      <c r="E10" s="109">
        <v>354</v>
      </c>
      <c r="F10" s="109">
        <v>360</v>
      </c>
      <c r="G10" s="109">
        <v>345</v>
      </c>
      <c r="H10" s="109">
        <v>369</v>
      </c>
      <c r="I10" s="109">
        <v>379</v>
      </c>
      <c r="J10" s="109">
        <v>326</v>
      </c>
      <c r="K10" s="109">
        <v>336</v>
      </c>
      <c r="L10" s="109">
        <v>314</v>
      </c>
      <c r="M10" s="109">
        <v>326</v>
      </c>
      <c r="N10" s="109">
        <f>SUM(B10:M10)/12</f>
        <v>344.91666666666669</v>
      </c>
      <c r="O10" s="109">
        <v>345</v>
      </c>
      <c r="P10" s="109">
        <v>260</v>
      </c>
      <c r="Q10" s="109">
        <v>180</v>
      </c>
      <c r="R10" s="109">
        <v>186</v>
      </c>
      <c r="S10" s="109">
        <v>304</v>
      </c>
      <c r="T10" s="109">
        <v>267</v>
      </c>
      <c r="U10" s="109">
        <v>268</v>
      </c>
      <c r="V10" s="109">
        <v>279</v>
      </c>
      <c r="W10" s="109">
        <v>257</v>
      </c>
      <c r="X10" s="109">
        <v>266</v>
      </c>
      <c r="Y10" s="109">
        <v>307</v>
      </c>
      <c r="Z10" s="109">
        <v>276</v>
      </c>
      <c r="AA10" s="109">
        <v>284</v>
      </c>
      <c r="AB10" s="110">
        <f>SUM(O10:AA10)/13</f>
        <v>267.61538461538464</v>
      </c>
      <c r="AC10" s="111">
        <f>(O10-D10)/D10</f>
        <v>7.1428571428571425E-2</v>
      </c>
      <c r="AD10" s="111">
        <f t="shared" ref="AD10:AL11" si="2">(P10-E10)/E10</f>
        <v>-0.2655367231638418</v>
      </c>
      <c r="AE10" s="111">
        <f t="shared" si="2"/>
        <v>-0.5</v>
      </c>
      <c r="AF10" s="111">
        <f t="shared" si="2"/>
        <v>-0.46086956521739131</v>
      </c>
      <c r="AG10" s="111">
        <f t="shared" si="2"/>
        <v>-0.17615176151761516</v>
      </c>
      <c r="AH10" s="111">
        <f t="shared" si="2"/>
        <v>-0.29551451187335093</v>
      </c>
      <c r="AI10" s="111">
        <f t="shared" si="2"/>
        <v>-0.17791411042944785</v>
      </c>
      <c r="AJ10" s="111">
        <f t="shared" si="2"/>
        <v>-0.16964285714285715</v>
      </c>
      <c r="AK10" s="111">
        <f t="shared" si="2"/>
        <v>-0.18152866242038215</v>
      </c>
      <c r="AL10" s="111">
        <f t="shared" si="2"/>
        <v>-0.18404907975460122</v>
      </c>
      <c r="AM10" s="112">
        <f t="shared" ref="AM10:AO11" si="3">(Y10-B10)/B10</f>
        <v>-0.18351063829787234</v>
      </c>
      <c r="AN10" s="112">
        <f t="shared" si="3"/>
        <v>-0.16867469879518071</v>
      </c>
      <c r="AO10" s="112">
        <f t="shared" si="3"/>
        <v>-0.11801242236024845</v>
      </c>
    </row>
    <row r="11" spans="1:41" ht="15" customHeight="1" x14ac:dyDescent="0.35">
      <c r="A11" s="181" t="s">
        <v>28</v>
      </c>
      <c r="B11" s="231">
        <v>102500</v>
      </c>
      <c r="C11" s="231">
        <v>86608</v>
      </c>
      <c r="D11" s="183">
        <v>96779</v>
      </c>
      <c r="E11" s="183">
        <v>103976</v>
      </c>
      <c r="F11" s="183">
        <v>103648</v>
      </c>
      <c r="G11" s="183">
        <v>94529</v>
      </c>
      <c r="H11" s="183">
        <v>99332</v>
      </c>
      <c r="I11" s="183">
        <v>93030</v>
      </c>
      <c r="J11" s="183">
        <v>94550</v>
      </c>
      <c r="K11" s="183">
        <v>108102</v>
      </c>
      <c r="L11" s="183">
        <v>99489</v>
      </c>
      <c r="M11" s="183">
        <v>90946</v>
      </c>
      <c r="N11" s="183">
        <f>SUM(B11:M11)/12</f>
        <v>97790.75</v>
      </c>
      <c r="O11" s="183">
        <v>91139</v>
      </c>
      <c r="P11" s="183">
        <v>36071</v>
      </c>
      <c r="Q11" s="183">
        <v>32834</v>
      </c>
      <c r="R11" s="183">
        <v>39770</v>
      </c>
      <c r="S11" s="183">
        <v>85937</v>
      </c>
      <c r="T11" s="183">
        <v>83635</v>
      </c>
      <c r="U11" s="183">
        <v>90521</v>
      </c>
      <c r="V11" s="183">
        <v>102853</v>
      </c>
      <c r="W11" s="183">
        <v>87653</v>
      </c>
      <c r="X11" s="183">
        <v>80407</v>
      </c>
      <c r="Y11" s="183">
        <v>77813</v>
      </c>
      <c r="Z11" s="183">
        <v>73938</v>
      </c>
      <c r="AA11" s="183">
        <v>89706</v>
      </c>
      <c r="AB11" s="184">
        <f>SUM(O11:AA11)/13</f>
        <v>74790.538461538468</v>
      </c>
      <c r="AC11" s="185">
        <f>(O11-D11)/D11</f>
        <v>-5.8277105570423336E-2</v>
      </c>
      <c r="AD11" s="185">
        <f t="shared" si="2"/>
        <v>-0.6530834038624298</v>
      </c>
      <c r="AE11" s="185">
        <f t="shared" si="2"/>
        <v>-0.68321627045384381</v>
      </c>
      <c r="AF11" s="185">
        <f t="shared" si="2"/>
        <v>-0.57928254821271774</v>
      </c>
      <c r="AG11" s="185">
        <f t="shared" si="2"/>
        <v>-0.13485080336648814</v>
      </c>
      <c r="AH11" s="185">
        <f t="shared" si="2"/>
        <v>-0.10098892830269805</v>
      </c>
      <c r="AI11" s="185">
        <f t="shared" si="2"/>
        <v>-4.2612374405076682E-2</v>
      </c>
      <c r="AJ11" s="185">
        <f t="shared" si="2"/>
        <v>-4.8555993413627867E-2</v>
      </c>
      <c r="AK11" s="185">
        <f t="shared" si="2"/>
        <v>-0.11896792610238317</v>
      </c>
      <c r="AL11" s="185">
        <f t="shared" si="2"/>
        <v>-0.11588195192751743</v>
      </c>
      <c r="AM11" s="186">
        <f t="shared" si="3"/>
        <v>-0.24084878048780486</v>
      </c>
      <c r="AN11" s="186">
        <f t="shared" si="3"/>
        <v>-0.1462913356733789</v>
      </c>
      <c r="AO11" s="186">
        <f t="shared" si="3"/>
        <v>-7.308403682617097E-2</v>
      </c>
    </row>
    <row r="12" spans="1:41" ht="17.25" customHeight="1" x14ac:dyDescent="0.35">
      <c r="A12" s="56" t="s">
        <v>29</v>
      </c>
      <c r="B12" s="2"/>
      <c r="C12" s="2"/>
      <c r="D12" s="2"/>
      <c r="E12" s="2"/>
      <c r="F12" s="2"/>
      <c r="G12" s="2"/>
      <c r="H12" s="2"/>
      <c r="I12" s="2"/>
      <c r="J12" s="2"/>
      <c r="K12" s="2"/>
      <c r="L12" s="2"/>
      <c r="M12" s="2"/>
      <c r="N12" s="57"/>
      <c r="O12" s="2"/>
      <c r="P12" s="2"/>
      <c r="Q12" s="2"/>
      <c r="R12" s="2"/>
      <c r="S12" s="2"/>
      <c r="T12" s="2"/>
      <c r="U12" s="2"/>
      <c r="V12" s="2"/>
      <c r="W12" s="2"/>
      <c r="X12" s="2"/>
      <c r="Y12" s="58"/>
      <c r="Z12" s="3"/>
      <c r="AA12" s="3"/>
      <c r="AB12" s="3"/>
      <c r="AC12" s="3"/>
      <c r="AD12" s="3"/>
      <c r="AE12" s="3"/>
      <c r="AF12" s="3"/>
      <c r="AG12" s="3"/>
      <c r="AH12" s="3"/>
      <c r="AI12" s="3"/>
      <c r="AJ12" s="3"/>
    </row>
    <row r="13" spans="1:41" ht="12" customHeight="1" x14ac:dyDescent="0.35">
      <c r="A13" s="75" t="s">
        <v>125</v>
      </c>
      <c r="B13" s="26"/>
      <c r="C13" s="26"/>
      <c r="D13" s="26"/>
      <c r="E13" s="26"/>
      <c r="F13" s="26"/>
      <c r="G13" s="26"/>
      <c r="H13" s="26"/>
      <c r="I13" s="26"/>
      <c r="J13" s="26"/>
      <c r="K13" s="26"/>
      <c r="L13" s="26"/>
      <c r="M13" s="26"/>
      <c r="N13" s="82"/>
      <c r="O13" s="26"/>
      <c r="P13" s="26"/>
      <c r="Q13" s="26"/>
      <c r="R13" s="26"/>
      <c r="S13" s="26"/>
      <c r="T13" s="26"/>
      <c r="U13" s="26"/>
      <c r="V13" s="26"/>
      <c r="W13" s="26"/>
      <c r="X13" s="26"/>
      <c r="Y13" s="83"/>
      <c r="Z13" s="27"/>
      <c r="AA13" s="27"/>
      <c r="AB13" s="27"/>
      <c r="AC13" s="27"/>
      <c r="AD13" s="27"/>
      <c r="AE13" s="27"/>
      <c r="AF13" s="27"/>
      <c r="AG13" s="27"/>
      <c r="AH13" s="27"/>
      <c r="AI13" s="27"/>
      <c r="AJ13" s="27"/>
      <c r="AK13" s="28"/>
      <c r="AL13" s="28"/>
      <c r="AM13" s="28"/>
      <c r="AN13" s="28"/>
      <c r="AO13" s="242"/>
    </row>
    <row r="14" spans="1:41" ht="12" customHeight="1" x14ac:dyDescent="0.35">
      <c r="A14" s="75" t="s">
        <v>30</v>
      </c>
      <c r="B14" s="29"/>
      <c r="C14" s="29"/>
      <c r="D14" s="29"/>
      <c r="E14" s="29"/>
      <c r="F14" s="29"/>
      <c r="G14" s="29"/>
      <c r="H14" s="29"/>
      <c r="I14" s="29"/>
      <c r="J14" s="29"/>
      <c r="K14" s="29"/>
      <c r="L14" s="29"/>
      <c r="M14" s="29"/>
      <c r="N14" s="84"/>
      <c r="O14" s="29"/>
      <c r="P14" s="29"/>
      <c r="Q14" s="29"/>
      <c r="R14" s="29"/>
      <c r="S14" s="29"/>
      <c r="T14" s="29"/>
      <c r="U14" s="29"/>
      <c r="V14" s="29"/>
      <c r="W14" s="29"/>
      <c r="X14" s="29"/>
      <c r="Y14" s="85"/>
      <c r="Z14" s="30"/>
      <c r="AA14" s="30"/>
      <c r="AB14" s="30"/>
      <c r="AC14" s="30"/>
      <c r="AD14" s="30"/>
      <c r="AE14" s="30"/>
      <c r="AF14" s="30"/>
      <c r="AG14" s="30"/>
      <c r="AH14" s="30"/>
      <c r="AI14" s="30"/>
      <c r="AJ14" s="30"/>
      <c r="AK14" s="31"/>
      <c r="AL14" s="31"/>
      <c r="AM14" s="31"/>
      <c r="AN14" s="31"/>
      <c r="AO14" s="243"/>
    </row>
    <row r="15" spans="1:41" ht="12" customHeight="1" x14ac:dyDescent="0.35">
      <c r="A15" s="75" t="s">
        <v>271</v>
      </c>
      <c r="B15" s="29"/>
      <c r="C15" s="29"/>
      <c r="D15" s="29"/>
      <c r="E15" s="29"/>
      <c r="F15" s="29"/>
      <c r="G15" s="29"/>
      <c r="H15" s="29"/>
      <c r="I15" s="29"/>
      <c r="J15" s="29"/>
      <c r="K15" s="29"/>
      <c r="L15" s="29"/>
      <c r="M15" s="29"/>
      <c r="N15" s="84"/>
      <c r="O15" s="29"/>
      <c r="P15" s="29"/>
      <c r="Q15" s="29"/>
      <c r="R15" s="29"/>
      <c r="S15" s="29"/>
      <c r="T15" s="29"/>
      <c r="U15" s="29"/>
      <c r="V15" s="29"/>
      <c r="W15" s="29"/>
      <c r="X15" s="29"/>
      <c r="Y15" s="85"/>
      <c r="Z15" s="30"/>
      <c r="AA15" s="30"/>
      <c r="AB15" s="30"/>
      <c r="AC15" s="30"/>
      <c r="AD15" s="30"/>
      <c r="AE15" s="30"/>
      <c r="AF15" s="30"/>
      <c r="AG15" s="30"/>
      <c r="AH15" s="30"/>
      <c r="AI15" s="30"/>
      <c r="AJ15" s="30"/>
      <c r="AK15" s="31"/>
      <c r="AL15" s="31"/>
      <c r="AM15" s="31"/>
      <c r="AN15" s="31"/>
      <c r="AO15" s="243"/>
    </row>
    <row r="16" spans="1:41" ht="12" customHeight="1" x14ac:dyDescent="0.35">
      <c r="A16" s="75" t="s">
        <v>43</v>
      </c>
      <c r="B16" s="26"/>
      <c r="C16" s="26"/>
      <c r="D16" s="26"/>
      <c r="E16" s="26"/>
      <c r="F16" s="26"/>
      <c r="G16" s="26"/>
      <c r="H16" s="26"/>
      <c r="I16" s="26"/>
      <c r="J16" s="26"/>
      <c r="K16" s="26"/>
      <c r="L16" s="26"/>
      <c r="M16" s="26"/>
      <c r="N16" s="82"/>
      <c r="O16" s="26"/>
      <c r="P16" s="26"/>
      <c r="Q16" s="26"/>
      <c r="R16" s="26"/>
      <c r="S16" s="26"/>
      <c r="T16" s="26"/>
      <c r="U16" s="26"/>
      <c r="V16" s="26"/>
      <c r="W16" s="26"/>
      <c r="X16" s="26"/>
      <c r="Y16" s="83"/>
      <c r="Z16" s="27"/>
      <c r="AA16" s="27"/>
      <c r="AB16" s="27"/>
      <c r="AC16" s="27"/>
      <c r="AD16" s="27"/>
      <c r="AE16" s="27"/>
      <c r="AF16" s="27"/>
      <c r="AG16" s="27"/>
      <c r="AH16" s="27"/>
      <c r="AI16" s="27"/>
      <c r="AJ16" s="27"/>
      <c r="AK16" s="28"/>
      <c r="AL16" s="28"/>
      <c r="AM16" s="28"/>
      <c r="AN16" s="28"/>
      <c r="AO16" s="242"/>
    </row>
    <row r="17" spans="1:41" ht="12" customHeight="1" x14ac:dyDescent="0.35">
      <c r="A17" s="241" t="s">
        <v>49</v>
      </c>
      <c r="B17" s="241"/>
      <c r="C17" s="241"/>
      <c r="D17" s="241"/>
      <c r="E17" s="241"/>
      <c r="F17" s="241"/>
      <c r="G17" s="241"/>
      <c r="H17" s="241"/>
      <c r="I17" s="241"/>
      <c r="J17" s="241"/>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c r="AL17" s="228"/>
      <c r="AM17" s="228"/>
      <c r="AN17" s="228"/>
      <c r="AO17" s="244"/>
    </row>
    <row r="18" spans="1:41" ht="12" customHeight="1" x14ac:dyDescent="0.35">
      <c r="A18" s="92" t="s">
        <v>59</v>
      </c>
      <c r="B18" s="92"/>
      <c r="C18" s="92"/>
      <c r="D18" s="26"/>
      <c r="E18" s="26"/>
      <c r="F18" s="26"/>
      <c r="G18" s="26"/>
      <c r="H18" s="26"/>
      <c r="I18" s="26"/>
      <c r="J18" s="26"/>
      <c r="K18" s="26"/>
      <c r="L18" s="26"/>
      <c r="M18" s="26"/>
      <c r="N18" s="82"/>
      <c r="O18" s="26"/>
      <c r="P18" s="26"/>
      <c r="Q18" s="26"/>
      <c r="R18" s="26"/>
      <c r="S18" s="26"/>
      <c r="T18" s="26"/>
      <c r="U18" s="26"/>
      <c r="V18" s="26"/>
      <c r="W18" s="26"/>
      <c r="X18" s="26"/>
      <c r="Y18" s="83"/>
      <c r="Z18" s="27"/>
      <c r="AA18" s="27"/>
      <c r="AB18" s="27"/>
      <c r="AC18" s="27"/>
      <c r="AD18" s="27"/>
      <c r="AE18" s="27"/>
      <c r="AF18" s="27"/>
      <c r="AG18" s="27"/>
      <c r="AH18" s="27"/>
      <c r="AI18" s="27"/>
      <c r="AJ18" s="27"/>
      <c r="AK18" s="28"/>
      <c r="AL18" s="28"/>
      <c r="AM18" s="28"/>
      <c r="AN18" s="28"/>
      <c r="AO18" s="242"/>
    </row>
    <row r="19" spans="1:41" ht="12" customHeight="1" x14ac:dyDescent="0.35">
      <c r="A19" s="278" t="s">
        <v>268</v>
      </c>
      <c r="B19" s="92"/>
      <c r="C19" s="92"/>
      <c r="D19" s="26"/>
      <c r="E19" s="26"/>
      <c r="F19" s="26"/>
      <c r="G19" s="26"/>
      <c r="H19" s="26"/>
      <c r="I19" s="26"/>
      <c r="J19" s="26"/>
      <c r="K19" s="26"/>
      <c r="L19" s="26"/>
      <c r="M19" s="26"/>
      <c r="N19" s="82"/>
      <c r="O19" s="26"/>
      <c r="P19" s="26"/>
      <c r="Q19" s="26"/>
      <c r="R19" s="26"/>
      <c r="S19" s="26"/>
      <c r="T19" s="26"/>
      <c r="U19" s="26"/>
      <c r="V19" s="26"/>
      <c r="W19" s="26"/>
      <c r="X19" s="26"/>
      <c r="Y19" s="83"/>
      <c r="Z19" s="27"/>
      <c r="AA19" s="27"/>
      <c r="AB19" s="27"/>
      <c r="AC19" s="27"/>
      <c r="AD19" s="27"/>
      <c r="AE19" s="27"/>
      <c r="AF19" s="27"/>
      <c r="AG19" s="27"/>
      <c r="AH19" s="27"/>
      <c r="AI19" s="27"/>
      <c r="AJ19" s="27"/>
      <c r="AK19" s="28"/>
      <c r="AL19" s="28"/>
      <c r="AM19" s="28"/>
      <c r="AN19" s="28"/>
      <c r="AO19" s="242"/>
    </row>
    <row r="20" spans="1:41" ht="12" customHeight="1" x14ac:dyDescent="0.35">
      <c r="A20" s="92" t="s">
        <v>45</v>
      </c>
      <c r="B20" s="92"/>
      <c r="C20" s="92"/>
      <c r="D20" s="26"/>
      <c r="E20" s="26"/>
      <c r="F20" s="26"/>
      <c r="G20" s="26"/>
      <c r="H20" s="26"/>
      <c r="I20" s="26"/>
      <c r="J20" s="26"/>
      <c r="K20" s="26"/>
      <c r="L20" s="26"/>
      <c r="M20" s="26"/>
      <c r="N20" s="82"/>
      <c r="O20" s="26"/>
      <c r="P20" s="26"/>
      <c r="Q20" s="26"/>
      <c r="R20" s="26"/>
      <c r="S20" s="26"/>
      <c r="T20" s="26"/>
      <c r="U20" s="26"/>
      <c r="V20" s="26"/>
      <c r="W20" s="26"/>
      <c r="X20" s="26"/>
      <c r="Y20" s="83"/>
      <c r="Z20" s="27"/>
      <c r="AA20" s="27"/>
      <c r="AB20" s="27"/>
      <c r="AC20" s="27"/>
      <c r="AD20" s="27"/>
      <c r="AE20" s="27"/>
      <c r="AF20" s="27"/>
      <c r="AG20" s="27"/>
      <c r="AH20" s="27"/>
      <c r="AI20" s="27"/>
      <c r="AJ20" s="27"/>
      <c r="AK20" s="28"/>
      <c r="AL20" s="28"/>
      <c r="AM20" s="28"/>
      <c r="AN20" s="28"/>
      <c r="AO20" s="242"/>
    </row>
    <row r="21" spans="1:41" ht="12" customHeight="1" x14ac:dyDescent="0.35">
      <c r="A21" s="75" t="s">
        <v>269</v>
      </c>
      <c r="B21" s="92"/>
      <c r="C21" s="92"/>
      <c r="D21" s="26"/>
      <c r="E21" s="26"/>
      <c r="F21" s="26"/>
      <c r="G21" s="26"/>
      <c r="H21" s="26"/>
      <c r="I21" s="26"/>
      <c r="J21" s="26"/>
      <c r="K21" s="2"/>
      <c r="L21" s="2"/>
      <c r="M21" s="2"/>
      <c r="N21" s="57"/>
      <c r="O21" s="2"/>
      <c r="P21" s="2"/>
      <c r="Q21" s="2"/>
      <c r="R21" s="2"/>
      <c r="S21" s="2"/>
      <c r="T21" s="2"/>
      <c r="U21" s="2"/>
      <c r="V21" s="2"/>
      <c r="W21" s="2"/>
      <c r="X21" s="2"/>
      <c r="Y21" s="58"/>
      <c r="Z21" s="3"/>
      <c r="AA21" s="3"/>
      <c r="AB21" s="3"/>
      <c r="AC21" s="3"/>
      <c r="AD21" s="3"/>
      <c r="AE21" s="3"/>
      <c r="AF21" s="3"/>
      <c r="AG21" s="3"/>
      <c r="AH21" s="3"/>
      <c r="AI21" s="3"/>
      <c r="AJ21" s="3"/>
    </row>
    <row r="22" spans="1:41" ht="12" customHeight="1" x14ac:dyDescent="0.35">
      <c r="A22" s="56" t="s">
        <v>32</v>
      </c>
      <c r="B22" s="56"/>
      <c r="C22" s="56"/>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42"/>
    </row>
    <row r="23" spans="1:41" ht="30" customHeight="1" x14ac:dyDescent="0.35">
      <c r="A23" s="61" t="s">
        <v>270</v>
      </c>
      <c r="B23" s="61"/>
      <c r="C23" s="61"/>
      <c r="D23" s="17"/>
      <c r="E23" s="17"/>
      <c r="F23" s="17"/>
      <c r="G23" s="17"/>
      <c r="H23" s="17"/>
      <c r="I23" s="17"/>
      <c r="J23" s="17"/>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245"/>
    </row>
    <row r="24" spans="1:41" ht="20.25" customHeight="1" x14ac:dyDescent="0.35">
      <c r="A24" s="190" t="s">
        <v>231</v>
      </c>
      <c r="B24" s="76"/>
      <c r="C24" s="76"/>
      <c r="D24" s="64"/>
      <c r="E24" s="64"/>
      <c r="F24" s="64"/>
      <c r="G24" s="64"/>
      <c r="H24" s="64"/>
      <c r="I24" s="64"/>
      <c r="J24" s="64"/>
      <c r="K24" s="64"/>
      <c r="L24" s="64"/>
      <c r="M24" s="64"/>
      <c r="N24" s="17"/>
      <c r="O24" s="17"/>
      <c r="P24" s="17"/>
      <c r="Q24" s="17"/>
      <c r="R24" s="17"/>
      <c r="S24" s="64"/>
      <c r="T24" s="64"/>
      <c r="U24" s="64"/>
      <c r="V24" s="64"/>
      <c r="W24" s="64"/>
      <c r="X24" s="64"/>
      <c r="Y24" s="17"/>
      <c r="Z24" s="17"/>
      <c r="AA24" s="17"/>
      <c r="AB24" s="17"/>
      <c r="AC24" s="17"/>
      <c r="AD24" s="17"/>
      <c r="AE24" s="17"/>
      <c r="AF24" s="17"/>
      <c r="AG24" s="17"/>
      <c r="AH24" s="17"/>
      <c r="AI24" s="17"/>
      <c r="AJ24" s="17"/>
      <c r="AK24" s="17"/>
      <c r="AL24" s="17"/>
      <c r="AM24" s="17"/>
      <c r="AN24" s="17"/>
      <c r="AO24" s="135"/>
    </row>
    <row r="25" spans="1:41" ht="15" customHeight="1" x14ac:dyDescent="0.35">
      <c r="A25" s="137"/>
      <c r="B25" s="282" t="s">
        <v>145</v>
      </c>
      <c r="C25" s="283"/>
      <c r="D25" s="283"/>
      <c r="E25" s="283"/>
      <c r="F25" s="283"/>
      <c r="G25" s="283"/>
      <c r="H25" s="283"/>
      <c r="I25" s="283"/>
      <c r="J25" s="283"/>
      <c r="K25" s="283"/>
      <c r="L25" s="283"/>
      <c r="M25" s="283"/>
      <c r="N25" s="284"/>
      <c r="O25" s="279" t="s">
        <v>55</v>
      </c>
      <c r="P25" s="280"/>
      <c r="Q25" s="280"/>
      <c r="R25" s="280"/>
      <c r="S25" s="280"/>
      <c r="T25" s="280"/>
      <c r="U25" s="280"/>
      <c r="V25" s="280"/>
      <c r="W25" s="280"/>
      <c r="X25" s="280"/>
      <c r="Y25" s="280"/>
      <c r="Z25" s="280"/>
      <c r="AA25" s="280"/>
      <c r="AB25" s="281"/>
      <c r="AC25" s="281" t="s">
        <v>57</v>
      </c>
      <c r="AD25" s="281"/>
      <c r="AE25" s="281"/>
      <c r="AF25" s="281"/>
      <c r="AG25" s="281"/>
      <c r="AH25" s="281"/>
      <c r="AI25" s="281"/>
      <c r="AJ25" s="281"/>
      <c r="AK25" s="281"/>
      <c r="AL25" s="281"/>
      <c r="AM25" s="280"/>
      <c r="AN25" s="280"/>
      <c r="AO25" s="280"/>
    </row>
    <row r="26" spans="1:41" ht="44.15" customHeight="1" x14ac:dyDescent="0.35">
      <c r="A26" s="106" t="s">
        <v>47</v>
      </c>
      <c r="B26" s="107" t="s">
        <v>203</v>
      </c>
      <c r="C26" s="107" t="s">
        <v>204</v>
      </c>
      <c r="D26" s="107" t="s">
        <v>193</v>
      </c>
      <c r="E26" s="107" t="s">
        <v>194</v>
      </c>
      <c r="F26" s="107" t="s">
        <v>195</v>
      </c>
      <c r="G26" s="107" t="s">
        <v>196</v>
      </c>
      <c r="H26" s="107" t="s">
        <v>197</v>
      </c>
      <c r="I26" s="107" t="s">
        <v>198</v>
      </c>
      <c r="J26" s="107" t="s">
        <v>199</v>
      </c>
      <c r="K26" s="107" t="s">
        <v>200</v>
      </c>
      <c r="L26" s="107" t="s">
        <v>201</v>
      </c>
      <c r="M26" s="107" t="s">
        <v>202</v>
      </c>
      <c r="N26" s="107" t="s">
        <v>168</v>
      </c>
      <c r="O26" s="107" t="s">
        <v>219</v>
      </c>
      <c r="P26" s="107" t="s">
        <v>216</v>
      </c>
      <c r="Q26" s="107" t="s">
        <v>215</v>
      </c>
      <c r="R26" s="107" t="s">
        <v>214</v>
      </c>
      <c r="S26" s="107" t="s">
        <v>213</v>
      </c>
      <c r="T26" s="107" t="s">
        <v>212</v>
      </c>
      <c r="U26" s="107" t="s">
        <v>217</v>
      </c>
      <c r="V26" s="107" t="s">
        <v>211</v>
      </c>
      <c r="W26" s="107" t="s">
        <v>210</v>
      </c>
      <c r="X26" s="107" t="s">
        <v>209</v>
      </c>
      <c r="Y26" s="107" t="s">
        <v>208</v>
      </c>
      <c r="Z26" s="107" t="s">
        <v>207</v>
      </c>
      <c r="AA26" s="107" t="s">
        <v>206</v>
      </c>
      <c r="AB26" s="107" t="s">
        <v>205</v>
      </c>
      <c r="AC26" s="107" t="s">
        <v>60</v>
      </c>
      <c r="AD26" s="107" t="s">
        <v>61</v>
      </c>
      <c r="AE26" s="107" t="s">
        <v>62</v>
      </c>
      <c r="AF26" s="107" t="s">
        <v>63</v>
      </c>
      <c r="AG26" s="107" t="s">
        <v>64</v>
      </c>
      <c r="AH26" s="107" t="s">
        <v>65</v>
      </c>
      <c r="AI26" s="107" t="s">
        <v>66</v>
      </c>
      <c r="AJ26" s="107" t="s">
        <v>67</v>
      </c>
      <c r="AK26" s="107" t="s">
        <v>68</v>
      </c>
      <c r="AL26" s="107" t="s">
        <v>69</v>
      </c>
      <c r="AM26" s="107" t="s">
        <v>70</v>
      </c>
      <c r="AN26" s="107" t="s">
        <v>71</v>
      </c>
      <c r="AO26" s="131" t="s">
        <v>72</v>
      </c>
    </row>
    <row r="27" spans="1:41" ht="15" customHeight="1" x14ac:dyDescent="0.35">
      <c r="A27" s="74" t="s">
        <v>23</v>
      </c>
      <c r="B27" s="120">
        <v>84790</v>
      </c>
      <c r="C27" s="120">
        <v>74208</v>
      </c>
      <c r="D27" s="211">
        <v>86623</v>
      </c>
      <c r="E27" s="211">
        <v>87024</v>
      </c>
      <c r="F27" s="211">
        <v>86161</v>
      </c>
      <c r="G27" s="211">
        <v>81029</v>
      </c>
      <c r="H27" s="211">
        <v>79533</v>
      </c>
      <c r="I27" s="211">
        <v>78105</v>
      </c>
      <c r="J27" s="211">
        <v>81260</v>
      </c>
      <c r="K27" s="211">
        <v>84695</v>
      </c>
      <c r="L27" s="211">
        <v>81545</v>
      </c>
      <c r="M27" s="211">
        <v>75903</v>
      </c>
      <c r="N27" s="110">
        <f>SUM(B27:M27)/12</f>
        <v>81739.666666666672</v>
      </c>
      <c r="O27" s="211">
        <v>77439</v>
      </c>
      <c r="P27" s="211">
        <v>43471</v>
      </c>
      <c r="Q27" s="211">
        <v>40332</v>
      </c>
      <c r="R27" s="211">
        <v>43217</v>
      </c>
      <c r="S27" s="211">
        <v>84161</v>
      </c>
      <c r="T27" s="211">
        <v>80520</v>
      </c>
      <c r="U27" s="211">
        <v>87658</v>
      </c>
      <c r="V27" s="211">
        <v>91562</v>
      </c>
      <c r="W27" s="110">
        <v>86392</v>
      </c>
      <c r="X27" s="110">
        <v>79681</v>
      </c>
      <c r="Y27" s="110">
        <v>86356</v>
      </c>
      <c r="Z27" s="129">
        <v>77956</v>
      </c>
      <c r="AA27" s="129">
        <v>90779</v>
      </c>
      <c r="AB27" s="129">
        <f>SUM(O27:AA27)/13</f>
        <v>74578.769230769234</v>
      </c>
      <c r="AC27" s="111">
        <f>(O27-D27)/D27</f>
        <v>-0.10602264987359016</v>
      </c>
      <c r="AD27" s="111">
        <f t="shared" ref="AD27:AL27" si="4">(P27-E27)/E27</f>
        <v>-0.50047113439970581</v>
      </c>
      <c r="AE27" s="160">
        <f t="shared" si="4"/>
        <v>-0.53189958333816922</v>
      </c>
      <c r="AF27" s="160">
        <f t="shared" si="4"/>
        <v>-0.46664774340051091</v>
      </c>
      <c r="AG27" s="164">
        <f t="shared" si="4"/>
        <v>5.8189682270252598E-2</v>
      </c>
      <c r="AH27" s="111">
        <f t="shared" si="4"/>
        <v>3.0919915498367583E-2</v>
      </c>
      <c r="AI27" s="111">
        <f t="shared" si="4"/>
        <v>7.8734924932316028E-2</v>
      </c>
      <c r="AJ27" s="111">
        <f t="shared" si="4"/>
        <v>8.1079166420685994E-2</v>
      </c>
      <c r="AK27" s="111">
        <f t="shared" si="4"/>
        <v>5.9439573241768351E-2</v>
      </c>
      <c r="AL27" s="111">
        <f t="shared" si="4"/>
        <v>4.9774053726466677E-2</v>
      </c>
      <c r="AM27" s="111">
        <f>(Y27-B27)/B27</f>
        <v>1.8469159098950347E-2</v>
      </c>
      <c r="AN27" s="111">
        <f>(Z27-C27)/C27</f>
        <v>5.0506683915480813E-2</v>
      </c>
      <c r="AO27" s="112">
        <f>(AA27-D27)/D27</f>
        <v>4.7978019694538403E-2</v>
      </c>
    </row>
    <row r="28" spans="1:41" ht="15" customHeight="1" x14ac:dyDescent="0.35">
      <c r="A28" s="74" t="s">
        <v>24</v>
      </c>
      <c r="B28" s="121">
        <v>0</v>
      </c>
      <c r="C28" s="121">
        <v>0</v>
      </c>
      <c r="D28" s="122">
        <v>0</v>
      </c>
      <c r="E28" s="122">
        <v>0</v>
      </c>
      <c r="F28" s="122">
        <v>0</v>
      </c>
      <c r="G28" s="122">
        <v>0</v>
      </c>
      <c r="H28" s="122">
        <v>0</v>
      </c>
      <c r="I28" s="122">
        <v>0</v>
      </c>
      <c r="J28" s="122">
        <v>0</v>
      </c>
      <c r="K28" s="122">
        <v>0</v>
      </c>
      <c r="L28" s="122">
        <v>0</v>
      </c>
      <c r="M28" s="122">
        <v>0</v>
      </c>
      <c r="N28" s="212">
        <f>((B27*B28)+(C27*C28)+(D27*D28)+(E27*E28)+(F27*F28)+(G27*G28)+(H27*H28)+(I27*I28)+(J27*J28)+(K27*K28)+(L27*L28)+(M27*M28))/SUM(B27:M27)</f>
        <v>0</v>
      </c>
      <c r="O28" s="111">
        <v>0.15171941786438359</v>
      </c>
      <c r="P28" s="111">
        <v>0.44114467116008371</v>
      </c>
      <c r="Q28" s="111">
        <v>0.33504413369036995</v>
      </c>
      <c r="R28" s="111">
        <v>0.32121618807413749</v>
      </c>
      <c r="S28" s="111">
        <v>0.21999500956500043</v>
      </c>
      <c r="T28" s="111">
        <v>0.18774217585692995</v>
      </c>
      <c r="U28" s="111">
        <v>0.1969358187501426</v>
      </c>
      <c r="V28" s="111">
        <v>0.20697450907581749</v>
      </c>
      <c r="W28" s="213">
        <v>0.23475553291971479</v>
      </c>
      <c r="X28" s="213">
        <v>0.27136958622507246</v>
      </c>
      <c r="Y28" s="111">
        <v>0.25845337903561999</v>
      </c>
      <c r="Z28" s="111">
        <v>0.25126994714967416</v>
      </c>
      <c r="AA28" s="111">
        <v>0.24995869088665881</v>
      </c>
      <c r="AB28" s="111">
        <f>((O27*O28)+(P27*P28)+(Q27*Q28)+(R27*R28)+(S27*S28)+(T27*T28)+(U27*U28)+(V27*V28)+(W27*W28)+(X27*X28)+(Y27*Y28)+(Z27*Z28)+(AA27*AA28))/SUM(O27:AA27)</f>
        <v>0.24204558113053415</v>
      </c>
      <c r="AC28" s="111" t="s">
        <v>46</v>
      </c>
      <c r="AD28" s="111" t="s">
        <v>46</v>
      </c>
      <c r="AE28" s="160" t="s">
        <v>46</v>
      </c>
      <c r="AF28" s="160" t="s">
        <v>46</v>
      </c>
      <c r="AG28" s="164" t="s">
        <v>46</v>
      </c>
      <c r="AH28" s="111" t="s">
        <v>46</v>
      </c>
      <c r="AI28" s="111" t="s">
        <v>46</v>
      </c>
      <c r="AJ28" s="111" t="s">
        <v>46</v>
      </c>
      <c r="AK28" s="111" t="s">
        <v>46</v>
      </c>
      <c r="AL28" s="111" t="s">
        <v>46</v>
      </c>
      <c r="AM28" s="111" t="s">
        <v>46</v>
      </c>
      <c r="AN28" s="111" t="s">
        <v>46</v>
      </c>
      <c r="AO28" s="112" t="s">
        <v>46</v>
      </c>
    </row>
    <row r="29" spans="1:41" ht="15" customHeight="1" x14ac:dyDescent="0.35">
      <c r="A29" s="74" t="s">
        <v>25</v>
      </c>
      <c r="B29" s="120">
        <v>14500</v>
      </c>
      <c r="C29" s="120">
        <v>12890</v>
      </c>
      <c r="D29" s="211">
        <v>14520</v>
      </c>
      <c r="E29" s="211">
        <v>15601</v>
      </c>
      <c r="F29" s="211">
        <v>15166</v>
      </c>
      <c r="G29" s="211">
        <v>14792</v>
      </c>
      <c r="H29" s="211">
        <v>15071</v>
      </c>
      <c r="I29" s="211">
        <v>13386</v>
      </c>
      <c r="J29" s="211">
        <v>15856</v>
      </c>
      <c r="K29" s="211">
        <v>16867</v>
      </c>
      <c r="L29" s="211">
        <v>14688</v>
      </c>
      <c r="M29" s="211">
        <v>13521</v>
      </c>
      <c r="N29" s="110">
        <f>SUM(B29:M29)/12</f>
        <v>14738.166666666666</v>
      </c>
      <c r="O29" s="211">
        <v>13927</v>
      </c>
      <c r="P29" s="211">
        <v>10398</v>
      </c>
      <c r="Q29" s="211">
        <v>10841</v>
      </c>
      <c r="R29" s="211">
        <v>11856</v>
      </c>
      <c r="S29" s="211">
        <v>17726</v>
      </c>
      <c r="T29" s="211">
        <v>16201</v>
      </c>
      <c r="U29" s="211">
        <v>18159</v>
      </c>
      <c r="V29" s="211">
        <v>18004</v>
      </c>
      <c r="W29" s="110">
        <v>18150</v>
      </c>
      <c r="X29" s="110">
        <v>16185</v>
      </c>
      <c r="Y29" s="110">
        <v>19319</v>
      </c>
      <c r="Z29" s="129">
        <v>18102</v>
      </c>
      <c r="AA29" s="129">
        <v>20874</v>
      </c>
      <c r="AB29" s="129">
        <f>SUM(O29:AA29)/13</f>
        <v>16134</v>
      </c>
      <c r="AC29" s="111">
        <f>(O29-D29)/D29</f>
        <v>-4.0840220385674933E-2</v>
      </c>
      <c r="AD29" s="111">
        <f t="shared" ref="AD29:AL29" si="5">(P29-E29)/E29</f>
        <v>-0.33350426254727261</v>
      </c>
      <c r="AE29" s="160">
        <f t="shared" si="5"/>
        <v>-0.28517737043386521</v>
      </c>
      <c r="AF29" s="160">
        <f t="shared" si="5"/>
        <v>-0.19848566792861005</v>
      </c>
      <c r="AG29" s="164">
        <f t="shared" si="5"/>
        <v>0.17616614690465132</v>
      </c>
      <c r="AH29" s="111">
        <f t="shared" si="5"/>
        <v>0.21029433736739878</v>
      </c>
      <c r="AI29" s="111">
        <f t="shared" si="5"/>
        <v>0.14524470232088799</v>
      </c>
      <c r="AJ29" s="111">
        <f t="shared" si="5"/>
        <v>6.740973498547459E-2</v>
      </c>
      <c r="AK29" s="111">
        <f t="shared" si="5"/>
        <v>0.23570261437908496</v>
      </c>
      <c r="AL29" s="111">
        <f t="shared" si="5"/>
        <v>0.1970268471266918</v>
      </c>
      <c r="AM29" s="111">
        <f>(Y29-B29)/B29</f>
        <v>0.33234482758620687</v>
      </c>
      <c r="AN29" s="111">
        <f>(Z29-C29)/C29</f>
        <v>0.40434445306439099</v>
      </c>
      <c r="AO29" s="112">
        <f>(AA29-D29)/D29</f>
        <v>0.43760330578512396</v>
      </c>
    </row>
    <row r="30" spans="1:41" ht="15" customHeight="1" x14ac:dyDescent="0.35">
      <c r="A30" s="74" t="s">
        <v>26</v>
      </c>
      <c r="B30" s="121">
        <v>9.6551724137931036E-4</v>
      </c>
      <c r="C30" s="121">
        <v>7.7579519006982156E-4</v>
      </c>
      <c r="D30" s="212">
        <v>4.1322314049586776E-4</v>
      </c>
      <c r="E30" s="212">
        <v>1.0255752836356644E-3</v>
      </c>
      <c r="F30" s="212">
        <v>5.9343267835948834E-4</v>
      </c>
      <c r="G30" s="212">
        <v>2.7041644131963225E-4</v>
      </c>
      <c r="H30" s="212">
        <v>9.9528896556300172E-4</v>
      </c>
      <c r="I30" s="212">
        <v>1.344688480502017E-3</v>
      </c>
      <c r="J30" s="212">
        <v>1.0090817356205853E-3</v>
      </c>
      <c r="K30" s="212">
        <v>8.3002312207268631E-4</v>
      </c>
      <c r="L30" s="212">
        <v>2.7233115468409589E-4</v>
      </c>
      <c r="M30" s="212">
        <v>8.8750832039050369E-4</v>
      </c>
      <c r="N30" s="212">
        <f>((B29*B30)+(C29*C30)+(D29*D30)+(E29*E30)+(F29*F30)+(G29*G30)+(H29*H30)+(I29*I30)+(J29*J30)+(K29*K30)+(L29*L30)+(M29*M30))/SUM(B29:M29)</f>
        <v>7.8028700991756097E-4</v>
      </c>
      <c r="O30" s="160">
        <v>0.11057657787032384</v>
      </c>
      <c r="P30" s="160">
        <v>0.58578572802462014</v>
      </c>
      <c r="Q30" s="160">
        <v>0.62374319712203674</v>
      </c>
      <c r="R30" s="160">
        <v>0.50261470985155199</v>
      </c>
      <c r="S30" s="160">
        <v>0.41283989619767575</v>
      </c>
      <c r="T30" s="160">
        <v>0.40374050984507132</v>
      </c>
      <c r="U30" s="160">
        <v>0.39737871028140315</v>
      </c>
      <c r="V30" s="160">
        <v>0.42462786047544993</v>
      </c>
      <c r="W30" s="213">
        <v>0.49768595041322317</v>
      </c>
      <c r="X30" s="213">
        <v>0.53951189372876118</v>
      </c>
      <c r="Y30" s="111">
        <v>0.54045240436875619</v>
      </c>
      <c r="Z30" s="160">
        <v>0.52784222737819031</v>
      </c>
      <c r="AA30" s="160">
        <v>0.53348663409025587</v>
      </c>
      <c r="AB30" s="160">
        <f>((O29*O30)+(P29*P30)+(Q29*Q30)+(R29*R30)+(S29*S30)+(T29*T30)+(U29*U30)+(V29*V30)+(W29*W30)+(X29*X30)+(Y29*Y30)+(Z29*Z30)+(AA29*AA30))/SUM(O29:AA29)</f>
        <v>0.46709290461614744</v>
      </c>
      <c r="AC30" s="160" t="s">
        <v>46</v>
      </c>
      <c r="AD30" s="160" t="s">
        <v>46</v>
      </c>
      <c r="AE30" s="160" t="s">
        <v>46</v>
      </c>
      <c r="AF30" s="160" t="s">
        <v>46</v>
      </c>
      <c r="AG30" s="164" t="s">
        <v>46</v>
      </c>
      <c r="AH30" s="111" t="s">
        <v>46</v>
      </c>
      <c r="AI30" s="111" t="s">
        <v>46</v>
      </c>
      <c r="AJ30" s="111" t="s">
        <v>46</v>
      </c>
      <c r="AK30" s="111" t="s">
        <v>46</v>
      </c>
      <c r="AL30" s="111" t="s">
        <v>46</v>
      </c>
      <c r="AM30" s="111" t="s">
        <v>46</v>
      </c>
      <c r="AN30" s="111" t="s">
        <v>46</v>
      </c>
      <c r="AO30" s="112" t="s">
        <v>46</v>
      </c>
    </row>
    <row r="31" spans="1:41" ht="15" customHeight="1" x14ac:dyDescent="0.35">
      <c r="A31" s="74" t="s">
        <v>27</v>
      </c>
      <c r="B31" s="206">
        <v>0</v>
      </c>
      <c r="C31" s="206">
        <v>0</v>
      </c>
      <c r="D31" s="126">
        <v>0</v>
      </c>
      <c r="E31" s="126">
        <v>0</v>
      </c>
      <c r="F31" s="126">
        <v>0</v>
      </c>
      <c r="G31" s="126">
        <v>0</v>
      </c>
      <c r="H31" s="126">
        <v>0</v>
      </c>
      <c r="I31" s="126">
        <v>0</v>
      </c>
      <c r="J31" s="126">
        <v>0</v>
      </c>
      <c r="K31" s="126">
        <v>0</v>
      </c>
      <c r="L31" s="126">
        <v>0</v>
      </c>
      <c r="M31" s="126">
        <v>0</v>
      </c>
      <c r="N31" s="126">
        <v>0</v>
      </c>
      <c r="O31" s="126">
        <v>0</v>
      </c>
      <c r="P31" s="126">
        <v>0</v>
      </c>
      <c r="Q31" s="126">
        <v>0</v>
      </c>
      <c r="R31" s="126">
        <v>0</v>
      </c>
      <c r="S31" s="126">
        <v>0</v>
      </c>
      <c r="T31" s="126">
        <v>0</v>
      </c>
      <c r="U31" s="126">
        <v>0</v>
      </c>
      <c r="V31" s="126">
        <v>0</v>
      </c>
      <c r="W31" s="110">
        <v>0</v>
      </c>
      <c r="X31" s="110">
        <v>0</v>
      </c>
      <c r="Y31" s="214">
        <v>0</v>
      </c>
      <c r="Z31" s="215">
        <v>0</v>
      </c>
      <c r="AA31" s="215">
        <v>0</v>
      </c>
      <c r="AB31" s="215">
        <v>0</v>
      </c>
      <c r="AC31" s="160" t="s">
        <v>46</v>
      </c>
      <c r="AD31" s="160" t="s">
        <v>46</v>
      </c>
      <c r="AE31" s="160" t="s">
        <v>46</v>
      </c>
      <c r="AF31" s="160" t="s">
        <v>46</v>
      </c>
      <c r="AG31" s="164" t="s">
        <v>46</v>
      </c>
      <c r="AH31" s="111" t="s">
        <v>46</v>
      </c>
      <c r="AI31" s="111" t="s">
        <v>46</v>
      </c>
      <c r="AJ31" s="111" t="s">
        <v>46</v>
      </c>
      <c r="AK31" s="111" t="s">
        <v>46</v>
      </c>
      <c r="AL31" s="111" t="s">
        <v>46</v>
      </c>
      <c r="AM31" s="111" t="s">
        <v>46</v>
      </c>
      <c r="AN31" s="111" t="s">
        <v>46</v>
      </c>
      <c r="AO31" s="112" t="s">
        <v>46</v>
      </c>
    </row>
    <row r="32" spans="1:41" ht="15" customHeight="1" x14ac:dyDescent="0.35">
      <c r="A32" s="181" t="s">
        <v>28</v>
      </c>
      <c r="B32" s="231">
        <v>68283</v>
      </c>
      <c r="C32" s="231">
        <v>59236</v>
      </c>
      <c r="D32" s="248">
        <v>68649</v>
      </c>
      <c r="E32" s="248">
        <v>71927</v>
      </c>
      <c r="F32" s="248">
        <v>72477</v>
      </c>
      <c r="G32" s="248">
        <v>66922</v>
      </c>
      <c r="H32" s="248">
        <v>68257</v>
      </c>
      <c r="I32" s="248">
        <v>65620</v>
      </c>
      <c r="J32" s="248">
        <v>69142</v>
      </c>
      <c r="K32" s="248">
        <v>73411</v>
      </c>
      <c r="L32" s="248">
        <v>69197</v>
      </c>
      <c r="M32" s="248">
        <v>63487</v>
      </c>
      <c r="N32" s="184">
        <f>SUM(B32:M32)/12</f>
        <v>68050.666666666672</v>
      </c>
      <c r="O32" s="248">
        <v>61497</v>
      </c>
      <c r="P32" s="248">
        <v>28574</v>
      </c>
      <c r="Q32" s="248">
        <v>31089</v>
      </c>
      <c r="R32" s="248">
        <v>37295</v>
      </c>
      <c r="S32" s="248">
        <v>65983</v>
      </c>
      <c r="T32" s="248">
        <v>62174</v>
      </c>
      <c r="U32" s="248">
        <v>68162</v>
      </c>
      <c r="V32" s="248">
        <v>70096</v>
      </c>
      <c r="W32" s="184">
        <v>64406</v>
      </c>
      <c r="X32" s="184">
        <v>60514</v>
      </c>
      <c r="Y32" s="184">
        <v>62263</v>
      </c>
      <c r="Z32" s="249">
        <v>58086</v>
      </c>
      <c r="AA32" s="249">
        <v>67468</v>
      </c>
      <c r="AB32" s="249">
        <f>SUM(O32:AA32)/13</f>
        <v>56739</v>
      </c>
      <c r="AC32" s="250">
        <f>(O32-D32)/D32</f>
        <v>-0.10418214394965696</v>
      </c>
      <c r="AD32" s="250">
        <f t="shared" ref="AD32:AL32" si="6">(P32-E32)/E32</f>
        <v>-0.60273610744226791</v>
      </c>
      <c r="AE32" s="250">
        <f t="shared" si="6"/>
        <v>-0.57105012624694729</v>
      </c>
      <c r="AF32" s="250">
        <f t="shared" si="6"/>
        <v>-0.44270942291025372</v>
      </c>
      <c r="AG32" s="251">
        <f t="shared" si="6"/>
        <v>-3.331526436848968E-2</v>
      </c>
      <c r="AH32" s="185">
        <f t="shared" si="6"/>
        <v>-5.2514477293508076E-2</v>
      </c>
      <c r="AI32" s="185">
        <f t="shared" si="6"/>
        <v>-1.4173729426397847E-2</v>
      </c>
      <c r="AJ32" s="185">
        <f t="shared" si="6"/>
        <v>-4.5156720382503984E-2</v>
      </c>
      <c r="AK32" s="185">
        <f t="shared" si="6"/>
        <v>-6.923710565486943E-2</v>
      </c>
      <c r="AL32" s="185">
        <f t="shared" si="6"/>
        <v>-4.6828484571644589E-2</v>
      </c>
      <c r="AM32" s="185">
        <f>(Y32-B32)/B32</f>
        <v>-8.8162500183061668E-2</v>
      </c>
      <c r="AN32" s="185">
        <f>(Z32-C32)/C32</f>
        <v>-1.9413869943953003E-2</v>
      </c>
      <c r="AO32" s="186">
        <f>(AA32-D32)/D32</f>
        <v>-1.7203455257906161E-2</v>
      </c>
    </row>
    <row r="33" spans="1:41" ht="17.25" customHeight="1" x14ac:dyDescent="0.35">
      <c r="A33" s="56" t="s">
        <v>29</v>
      </c>
      <c r="B33" s="2"/>
      <c r="C33" s="2"/>
      <c r="D33" s="2"/>
      <c r="E33" s="2"/>
      <c r="F33" s="2"/>
      <c r="G33" s="2"/>
      <c r="H33" s="2"/>
      <c r="I33" s="2"/>
      <c r="J33" s="2"/>
      <c r="K33" s="2"/>
      <c r="L33" s="2"/>
      <c r="M33" s="2"/>
      <c r="N33" s="57"/>
      <c r="O33" s="2"/>
      <c r="P33" s="2"/>
      <c r="Q33" s="2"/>
      <c r="R33" s="2"/>
      <c r="S33" s="2"/>
      <c r="T33" s="2"/>
      <c r="U33" s="2"/>
      <c r="V33" s="2"/>
      <c r="W33" s="2"/>
      <c r="X33" s="2"/>
      <c r="Y33" s="58"/>
      <c r="Z33" s="3"/>
      <c r="AA33" s="3"/>
      <c r="AB33" s="3"/>
      <c r="AC33" s="3"/>
      <c r="AD33" s="3"/>
      <c r="AE33" s="3"/>
      <c r="AF33" s="3"/>
      <c r="AG33" s="3"/>
      <c r="AH33" s="3"/>
      <c r="AI33" s="3"/>
      <c r="AJ33" s="3"/>
    </row>
    <row r="34" spans="1:41" ht="12" customHeight="1" x14ac:dyDescent="0.35">
      <c r="A34" s="75" t="s">
        <v>125</v>
      </c>
      <c r="B34" s="26"/>
      <c r="C34" s="26"/>
      <c r="D34" s="26"/>
      <c r="E34" s="26"/>
      <c r="F34" s="26"/>
      <c r="G34" s="26"/>
      <c r="H34" s="26"/>
      <c r="I34" s="26"/>
      <c r="J34" s="26"/>
      <c r="K34" s="26"/>
      <c r="L34" s="26"/>
      <c r="M34" s="26"/>
      <c r="N34" s="82"/>
      <c r="O34" s="26"/>
      <c r="P34" s="26"/>
      <c r="Q34" s="26"/>
      <c r="R34" s="26"/>
      <c r="S34" s="26"/>
      <c r="T34" s="26"/>
      <c r="U34" s="26"/>
      <c r="V34" s="26"/>
      <c r="W34" s="26"/>
      <c r="X34" s="26"/>
      <c r="Y34" s="83"/>
      <c r="Z34" s="27"/>
      <c r="AA34" s="27"/>
      <c r="AB34" s="27"/>
      <c r="AC34" s="27"/>
      <c r="AD34" s="27"/>
      <c r="AE34" s="27"/>
      <c r="AF34" s="27"/>
      <c r="AG34" s="27"/>
      <c r="AH34" s="27"/>
      <c r="AI34" s="27"/>
      <c r="AJ34" s="27"/>
      <c r="AK34" s="28"/>
      <c r="AL34" s="28"/>
      <c r="AM34" s="28"/>
      <c r="AN34" s="28"/>
      <c r="AO34" s="242"/>
    </row>
    <row r="35" spans="1:41" ht="12" customHeight="1" x14ac:dyDescent="0.35">
      <c r="A35" s="75" t="s">
        <v>30</v>
      </c>
      <c r="B35" s="29"/>
      <c r="C35" s="29"/>
      <c r="D35" s="29"/>
      <c r="E35" s="29"/>
      <c r="F35" s="29"/>
      <c r="G35" s="29"/>
      <c r="H35" s="29"/>
      <c r="I35" s="29"/>
      <c r="J35" s="29"/>
      <c r="K35" s="29"/>
      <c r="L35" s="29"/>
      <c r="M35" s="29"/>
      <c r="N35" s="84"/>
      <c r="O35" s="29"/>
      <c r="P35" s="29"/>
      <c r="Q35" s="29"/>
      <c r="R35" s="29"/>
      <c r="S35" s="29"/>
      <c r="T35" s="29"/>
      <c r="U35" s="29"/>
      <c r="V35" s="29"/>
      <c r="W35" s="29"/>
      <c r="X35" s="29"/>
      <c r="Y35" s="85"/>
      <c r="Z35" s="30"/>
      <c r="AA35" s="30"/>
      <c r="AB35" s="30"/>
      <c r="AC35" s="30"/>
      <c r="AD35" s="30"/>
      <c r="AE35" s="30"/>
      <c r="AF35" s="30"/>
      <c r="AG35" s="30"/>
      <c r="AH35" s="30"/>
      <c r="AI35" s="30"/>
      <c r="AJ35" s="30"/>
      <c r="AK35" s="31"/>
      <c r="AL35" s="31"/>
      <c r="AM35" s="31"/>
      <c r="AN35" s="31"/>
      <c r="AO35" s="243"/>
    </row>
    <row r="36" spans="1:41" ht="12" customHeight="1" x14ac:dyDescent="0.35">
      <c r="A36" s="75" t="s">
        <v>271</v>
      </c>
      <c r="B36" s="29"/>
      <c r="C36" s="29"/>
      <c r="D36" s="29"/>
      <c r="E36" s="29"/>
      <c r="F36" s="29"/>
      <c r="G36" s="29"/>
      <c r="H36" s="29"/>
      <c r="I36" s="29"/>
      <c r="J36" s="29"/>
      <c r="K36" s="29"/>
      <c r="L36" s="29"/>
      <c r="M36" s="29"/>
      <c r="N36" s="84"/>
      <c r="O36" s="29"/>
      <c r="P36" s="29"/>
      <c r="Q36" s="29"/>
      <c r="R36" s="29"/>
      <c r="S36" s="29"/>
      <c r="T36" s="29"/>
      <c r="U36" s="29"/>
      <c r="V36" s="29"/>
      <c r="W36" s="29"/>
      <c r="X36" s="29"/>
      <c r="Y36" s="85"/>
      <c r="Z36" s="30"/>
      <c r="AA36" s="30"/>
      <c r="AB36" s="30"/>
      <c r="AC36" s="30"/>
      <c r="AD36" s="30"/>
      <c r="AE36" s="30"/>
      <c r="AF36" s="30"/>
      <c r="AG36" s="30"/>
      <c r="AH36" s="30"/>
      <c r="AI36" s="30"/>
      <c r="AJ36" s="30"/>
      <c r="AK36" s="31"/>
      <c r="AL36" s="31"/>
      <c r="AM36" s="31"/>
      <c r="AN36" s="31"/>
      <c r="AO36" s="243"/>
    </row>
    <row r="37" spans="1:41" ht="12" customHeight="1" x14ac:dyDescent="0.35">
      <c r="A37" s="75" t="s">
        <v>43</v>
      </c>
      <c r="B37" s="26"/>
      <c r="C37" s="26"/>
      <c r="D37" s="26"/>
      <c r="E37" s="26"/>
      <c r="F37" s="26"/>
      <c r="G37" s="26"/>
      <c r="H37" s="26"/>
      <c r="I37" s="26"/>
      <c r="J37" s="26"/>
      <c r="K37" s="26"/>
      <c r="L37" s="26"/>
      <c r="M37" s="26"/>
      <c r="N37" s="82"/>
      <c r="O37" s="26"/>
      <c r="P37" s="26"/>
      <c r="Q37" s="26"/>
      <c r="R37" s="26"/>
      <c r="S37" s="26"/>
      <c r="T37" s="26"/>
      <c r="U37" s="26"/>
      <c r="V37" s="26"/>
      <c r="W37" s="26"/>
      <c r="X37" s="26"/>
      <c r="Y37" s="83"/>
      <c r="Z37" s="27"/>
      <c r="AA37" s="27"/>
      <c r="AB37" s="27"/>
      <c r="AC37" s="27"/>
      <c r="AD37" s="27"/>
      <c r="AE37" s="27"/>
      <c r="AF37" s="27"/>
      <c r="AG37" s="27"/>
      <c r="AH37" s="27"/>
      <c r="AI37" s="27"/>
      <c r="AJ37" s="27"/>
      <c r="AK37" s="28"/>
      <c r="AL37" s="28"/>
      <c r="AM37" s="28"/>
      <c r="AN37" s="28"/>
      <c r="AO37" s="242"/>
    </row>
    <row r="38" spans="1:41" ht="12" customHeight="1" x14ac:dyDescent="0.35">
      <c r="A38" s="241" t="s">
        <v>49</v>
      </c>
      <c r="B38" s="241"/>
      <c r="C38" s="241"/>
      <c r="D38" s="241"/>
      <c r="E38" s="241"/>
      <c r="F38" s="241"/>
      <c r="G38" s="241"/>
      <c r="H38" s="241"/>
      <c r="I38" s="241"/>
      <c r="J38" s="241"/>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44"/>
    </row>
    <row r="39" spans="1:41" ht="12" customHeight="1" x14ac:dyDescent="0.35">
      <c r="A39" s="92" t="s">
        <v>59</v>
      </c>
      <c r="B39" s="92"/>
      <c r="C39" s="92"/>
      <c r="D39" s="29"/>
      <c r="E39" s="29"/>
      <c r="F39" s="29"/>
      <c r="G39" s="29"/>
      <c r="H39" s="29"/>
      <c r="I39" s="29"/>
      <c r="J39" s="29"/>
      <c r="K39" s="29"/>
      <c r="L39" s="29"/>
      <c r="M39" s="29"/>
      <c r="N39" s="84"/>
      <c r="O39" s="29"/>
      <c r="P39" s="29"/>
      <c r="Q39" s="29"/>
      <c r="R39" s="29"/>
      <c r="S39" s="29"/>
      <c r="T39" s="29"/>
      <c r="U39" s="29"/>
      <c r="V39" s="29"/>
      <c r="W39" s="29"/>
      <c r="X39" s="29"/>
      <c r="Y39" s="85"/>
      <c r="Z39" s="30"/>
      <c r="AA39" s="30"/>
      <c r="AB39" s="30"/>
      <c r="AC39" s="30"/>
      <c r="AD39" s="30"/>
      <c r="AE39" s="30"/>
      <c r="AF39" s="30"/>
      <c r="AG39" s="30"/>
      <c r="AH39" s="30"/>
      <c r="AI39" s="30"/>
      <c r="AJ39" s="30"/>
      <c r="AK39" s="31"/>
      <c r="AL39" s="31"/>
      <c r="AM39" s="31"/>
      <c r="AN39" s="31"/>
      <c r="AO39" s="243"/>
    </row>
    <row r="40" spans="1:41" ht="12" customHeight="1" x14ac:dyDescent="0.35">
      <c r="A40" s="278" t="s">
        <v>268</v>
      </c>
      <c r="B40" s="92"/>
      <c r="C40" s="92"/>
      <c r="D40" s="29"/>
      <c r="E40" s="29"/>
      <c r="F40" s="29"/>
      <c r="G40" s="29"/>
      <c r="H40" s="29"/>
      <c r="I40" s="29"/>
      <c r="J40" s="29"/>
      <c r="K40" s="23"/>
      <c r="L40" s="23"/>
      <c r="M40" s="23"/>
      <c r="N40" s="59"/>
      <c r="O40" s="23"/>
      <c r="P40" s="23"/>
      <c r="Q40" s="23"/>
      <c r="R40" s="23"/>
      <c r="S40" s="23"/>
      <c r="T40" s="23"/>
      <c r="U40" s="23"/>
      <c r="V40" s="23"/>
      <c r="W40" s="23"/>
      <c r="X40" s="23"/>
      <c r="Y40" s="60"/>
      <c r="Z40" s="24"/>
      <c r="AA40" s="24"/>
      <c r="AB40" s="24"/>
      <c r="AC40" s="24"/>
      <c r="AD40" s="24"/>
      <c r="AE40" s="24"/>
      <c r="AF40" s="24"/>
      <c r="AG40" s="24"/>
      <c r="AH40" s="24"/>
      <c r="AI40" s="24"/>
      <c r="AJ40" s="24"/>
      <c r="AK40" s="113"/>
      <c r="AL40" s="113"/>
      <c r="AM40" s="113"/>
      <c r="AN40" s="113"/>
      <c r="AO40" s="153"/>
    </row>
    <row r="41" spans="1:41" ht="12" customHeight="1" x14ac:dyDescent="0.35">
      <c r="A41" s="92" t="s">
        <v>45</v>
      </c>
      <c r="B41" s="92"/>
      <c r="C41" s="92"/>
      <c r="D41" s="29"/>
      <c r="E41" s="29"/>
      <c r="F41" s="29"/>
      <c r="G41" s="29"/>
      <c r="H41" s="29"/>
      <c r="I41" s="29"/>
      <c r="J41" s="29"/>
      <c r="K41" s="23"/>
      <c r="L41" s="23"/>
      <c r="M41" s="23"/>
      <c r="N41" s="59"/>
      <c r="O41" s="23"/>
      <c r="P41" s="23"/>
      <c r="Q41" s="23"/>
      <c r="R41" s="23"/>
      <c r="S41" s="23"/>
      <c r="T41" s="23"/>
      <c r="U41" s="23"/>
      <c r="V41" s="23"/>
      <c r="W41" s="23"/>
      <c r="X41" s="23"/>
      <c r="Y41" s="60"/>
      <c r="Z41" s="24"/>
      <c r="AA41" s="24"/>
      <c r="AB41" s="24"/>
      <c r="AC41" s="24"/>
      <c r="AD41" s="24"/>
      <c r="AE41" s="24"/>
      <c r="AF41" s="24"/>
      <c r="AG41" s="24"/>
      <c r="AH41" s="24"/>
      <c r="AI41" s="24"/>
      <c r="AJ41" s="24"/>
      <c r="AK41" s="113"/>
      <c r="AL41" s="113"/>
      <c r="AM41" s="113"/>
      <c r="AN41" s="113"/>
      <c r="AO41" s="153"/>
    </row>
    <row r="42" spans="1:41" ht="12" customHeight="1" x14ac:dyDescent="0.35">
      <c r="A42" s="75" t="s">
        <v>269</v>
      </c>
      <c r="B42" s="92"/>
      <c r="C42" s="92"/>
      <c r="D42" s="29"/>
      <c r="E42" s="29"/>
      <c r="F42" s="29"/>
      <c r="G42" s="29"/>
      <c r="H42" s="29"/>
      <c r="I42" s="29"/>
      <c r="J42" s="29"/>
      <c r="K42" s="23"/>
      <c r="L42" s="23"/>
      <c r="M42" s="23"/>
      <c r="N42" s="59"/>
      <c r="O42" s="23"/>
      <c r="P42" s="23"/>
      <c r="Q42" s="23"/>
      <c r="R42" s="23"/>
      <c r="S42" s="23"/>
      <c r="T42" s="23"/>
      <c r="U42" s="23"/>
      <c r="V42" s="23"/>
      <c r="W42" s="23"/>
      <c r="X42" s="23"/>
      <c r="Y42" s="60"/>
      <c r="Z42" s="24"/>
      <c r="AA42" s="24"/>
      <c r="AB42" s="24"/>
      <c r="AC42" s="24"/>
      <c r="AD42" s="24"/>
      <c r="AE42" s="24"/>
      <c r="AF42" s="24"/>
      <c r="AG42" s="24"/>
      <c r="AH42" s="24"/>
      <c r="AI42" s="24"/>
      <c r="AJ42" s="24"/>
      <c r="AK42" s="113"/>
      <c r="AL42" s="113"/>
      <c r="AM42" s="113"/>
      <c r="AN42" s="113"/>
      <c r="AO42" s="153"/>
    </row>
    <row r="43" spans="1:41" ht="12" customHeight="1" x14ac:dyDescent="0.35">
      <c r="A43" s="56" t="s">
        <v>32</v>
      </c>
      <c r="B43" s="56"/>
      <c r="C43" s="56"/>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42"/>
    </row>
    <row r="44" spans="1:41" ht="30" customHeight="1" x14ac:dyDescent="0.35">
      <c r="A44" s="61" t="s">
        <v>270</v>
      </c>
      <c r="B44" s="61"/>
      <c r="C44" s="61"/>
      <c r="D44" s="17"/>
      <c r="E44" s="17"/>
      <c r="F44" s="17"/>
      <c r="G44" s="17"/>
      <c r="H44" s="17"/>
      <c r="I44" s="17"/>
      <c r="J44" s="17"/>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245"/>
    </row>
    <row r="45" spans="1:41" ht="20.25" customHeight="1" x14ac:dyDescent="0.35">
      <c r="A45" s="190" t="s">
        <v>232</v>
      </c>
      <c r="B45" s="79"/>
      <c r="C45" s="79"/>
      <c r="D45" s="64"/>
      <c r="E45" s="64"/>
      <c r="F45" s="64"/>
      <c r="G45" s="64"/>
      <c r="H45" s="64"/>
      <c r="I45" s="64"/>
      <c r="J45" s="64"/>
      <c r="K45" s="64"/>
      <c r="L45" s="64"/>
      <c r="M45" s="64"/>
      <c r="N45" s="64"/>
      <c r="O45" s="18"/>
      <c r="P45" s="18"/>
      <c r="Q45" s="18"/>
      <c r="R45" s="18"/>
      <c r="S45" s="64"/>
      <c r="T45" s="64"/>
      <c r="U45" s="64"/>
      <c r="V45" s="64"/>
      <c r="W45" s="64"/>
      <c r="X45" s="64"/>
      <c r="Y45" s="64"/>
      <c r="Z45" s="19"/>
      <c r="AA45" s="19"/>
      <c r="AB45" s="19"/>
      <c r="AC45" s="19"/>
      <c r="AD45" s="19"/>
      <c r="AE45" s="19"/>
      <c r="AF45" s="19"/>
      <c r="AG45" s="19"/>
      <c r="AH45" s="19"/>
      <c r="AI45" s="19"/>
      <c r="AJ45" s="19"/>
      <c r="AK45" s="17"/>
      <c r="AL45" s="17"/>
      <c r="AM45" s="17"/>
      <c r="AN45" s="17"/>
      <c r="AO45" s="135"/>
    </row>
    <row r="46" spans="1:41" ht="15" customHeight="1" x14ac:dyDescent="0.35">
      <c r="A46" s="104"/>
      <c r="B46" s="282" t="s">
        <v>145</v>
      </c>
      <c r="C46" s="283"/>
      <c r="D46" s="283"/>
      <c r="E46" s="283"/>
      <c r="F46" s="283"/>
      <c r="G46" s="283"/>
      <c r="H46" s="283"/>
      <c r="I46" s="283"/>
      <c r="J46" s="283"/>
      <c r="K46" s="283"/>
      <c r="L46" s="283"/>
      <c r="M46" s="283"/>
      <c r="N46" s="284"/>
      <c r="O46" s="279" t="s">
        <v>55</v>
      </c>
      <c r="P46" s="280"/>
      <c r="Q46" s="280"/>
      <c r="R46" s="280"/>
      <c r="S46" s="280"/>
      <c r="T46" s="280"/>
      <c r="U46" s="280"/>
      <c r="V46" s="280"/>
      <c r="W46" s="280"/>
      <c r="X46" s="280"/>
      <c r="Y46" s="280"/>
      <c r="Z46" s="280"/>
      <c r="AA46" s="280"/>
      <c r="AB46" s="281"/>
      <c r="AC46" s="281" t="s">
        <v>57</v>
      </c>
      <c r="AD46" s="281"/>
      <c r="AE46" s="281"/>
      <c r="AF46" s="281"/>
      <c r="AG46" s="281"/>
      <c r="AH46" s="281"/>
      <c r="AI46" s="281"/>
      <c r="AJ46" s="281"/>
      <c r="AK46" s="281"/>
      <c r="AL46" s="281"/>
      <c r="AM46" s="280"/>
      <c r="AN46" s="280"/>
      <c r="AO46" s="280"/>
    </row>
    <row r="47" spans="1:41" ht="44.15" customHeight="1" x14ac:dyDescent="0.35">
      <c r="A47" s="106" t="s">
        <v>48</v>
      </c>
      <c r="B47" s="107" t="s">
        <v>203</v>
      </c>
      <c r="C47" s="107" t="s">
        <v>204</v>
      </c>
      <c r="D47" s="107" t="s">
        <v>193</v>
      </c>
      <c r="E47" s="107" t="s">
        <v>194</v>
      </c>
      <c r="F47" s="107" t="s">
        <v>195</v>
      </c>
      <c r="G47" s="107" t="s">
        <v>196</v>
      </c>
      <c r="H47" s="107" t="s">
        <v>197</v>
      </c>
      <c r="I47" s="107" t="s">
        <v>198</v>
      </c>
      <c r="J47" s="107" t="s">
        <v>199</v>
      </c>
      <c r="K47" s="107" t="s">
        <v>200</v>
      </c>
      <c r="L47" s="107" t="s">
        <v>201</v>
      </c>
      <c r="M47" s="107" t="s">
        <v>202</v>
      </c>
      <c r="N47" s="107" t="s">
        <v>168</v>
      </c>
      <c r="O47" s="107" t="s">
        <v>219</v>
      </c>
      <c r="P47" s="107" t="s">
        <v>216</v>
      </c>
      <c r="Q47" s="107" t="s">
        <v>215</v>
      </c>
      <c r="R47" s="107" t="s">
        <v>214</v>
      </c>
      <c r="S47" s="107" t="s">
        <v>213</v>
      </c>
      <c r="T47" s="107" t="s">
        <v>212</v>
      </c>
      <c r="U47" s="107" t="s">
        <v>217</v>
      </c>
      <c r="V47" s="107" t="s">
        <v>211</v>
      </c>
      <c r="W47" s="107" t="s">
        <v>210</v>
      </c>
      <c r="X47" s="107" t="s">
        <v>209</v>
      </c>
      <c r="Y47" s="107" t="s">
        <v>208</v>
      </c>
      <c r="Z47" s="107" t="s">
        <v>207</v>
      </c>
      <c r="AA47" s="107" t="s">
        <v>206</v>
      </c>
      <c r="AB47" s="107" t="s">
        <v>205</v>
      </c>
      <c r="AC47" s="107" t="s">
        <v>60</v>
      </c>
      <c r="AD47" s="107" t="s">
        <v>61</v>
      </c>
      <c r="AE47" s="107" t="s">
        <v>62</v>
      </c>
      <c r="AF47" s="107" t="s">
        <v>63</v>
      </c>
      <c r="AG47" s="107" t="s">
        <v>64</v>
      </c>
      <c r="AH47" s="107" t="s">
        <v>65</v>
      </c>
      <c r="AI47" s="107" t="s">
        <v>66</v>
      </c>
      <c r="AJ47" s="107" t="s">
        <v>67</v>
      </c>
      <c r="AK47" s="107" t="s">
        <v>68</v>
      </c>
      <c r="AL47" s="107" t="s">
        <v>69</v>
      </c>
      <c r="AM47" s="107" t="s">
        <v>70</v>
      </c>
      <c r="AN47" s="107" t="s">
        <v>71</v>
      </c>
      <c r="AO47" s="131" t="s">
        <v>72</v>
      </c>
    </row>
    <row r="48" spans="1:41" ht="15" customHeight="1" x14ac:dyDescent="0.35">
      <c r="A48" s="74" t="s">
        <v>23</v>
      </c>
      <c r="B48" s="120">
        <v>72890</v>
      </c>
      <c r="C48" s="120">
        <v>58501</v>
      </c>
      <c r="D48" s="211">
        <v>69636</v>
      </c>
      <c r="E48" s="211">
        <v>75588</v>
      </c>
      <c r="F48" s="211">
        <v>77732</v>
      </c>
      <c r="G48" s="211">
        <v>68993</v>
      </c>
      <c r="H48" s="211">
        <v>70543</v>
      </c>
      <c r="I48" s="211">
        <v>62154</v>
      </c>
      <c r="J48" s="211">
        <v>71145</v>
      </c>
      <c r="K48" s="211">
        <v>76362</v>
      </c>
      <c r="L48" s="211">
        <v>69064</v>
      </c>
      <c r="M48" s="211">
        <v>62810</v>
      </c>
      <c r="N48" s="110">
        <f>SUM(B48:M48)/12</f>
        <v>69618.166666666672</v>
      </c>
      <c r="O48" s="211">
        <v>59850</v>
      </c>
      <c r="P48" s="211">
        <v>21460</v>
      </c>
      <c r="Q48" s="211">
        <v>19548</v>
      </c>
      <c r="R48" s="211">
        <v>25057</v>
      </c>
      <c r="S48" s="211">
        <v>65932</v>
      </c>
      <c r="T48" s="211">
        <v>62398</v>
      </c>
      <c r="U48" s="211">
        <v>71977</v>
      </c>
      <c r="V48" s="211">
        <v>72587</v>
      </c>
      <c r="W48" s="110">
        <v>68042</v>
      </c>
      <c r="X48" s="110">
        <v>64912</v>
      </c>
      <c r="Y48" s="110">
        <v>68385</v>
      </c>
      <c r="Z48" s="129">
        <v>61819</v>
      </c>
      <c r="AA48" s="129">
        <v>74723</v>
      </c>
      <c r="AB48" s="129">
        <f>SUM(O48:AA48)/13</f>
        <v>56668.461538461539</v>
      </c>
      <c r="AC48" s="111">
        <f>(O48-D48)/D48</f>
        <v>-0.1405307599517491</v>
      </c>
      <c r="AD48" s="111">
        <f t="shared" ref="AD48:AL48" si="7">(P48-E48)/E48</f>
        <v>-0.71609250145525749</v>
      </c>
      <c r="AE48" s="160">
        <f t="shared" si="7"/>
        <v>-0.74852055781402771</v>
      </c>
      <c r="AF48" s="160">
        <f t="shared" si="7"/>
        <v>-0.63681822793616749</v>
      </c>
      <c r="AG48" s="164">
        <f t="shared" si="7"/>
        <v>-6.5364387678437261E-2</v>
      </c>
      <c r="AH48" s="122">
        <f t="shared" si="7"/>
        <v>3.9257328570968886E-3</v>
      </c>
      <c r="AI48" s="111">
        <f t="shared" si="7"/>
        <v>1.1694426874692529E-2</v>
      </c>
      <c r="AJ48" s="111">
        <f t="shared" si="7"/>
        <v>-4.9435583143448314E-2</v>
      </c>
      <c r="AK48" s="111">
        <f t="shared" si="7"/>
        <v>-1.4797868643576972E-2</v>
      </c>
      <c r="AL48" s="111">
        <f t="shared" si="7"/>
        <v>3.3466008597357107E-2</v>
      </c>
      <c r="AM48" s="111">
        <f>(Y48-B48)/B48</f>
        <v>-6.1805460282617644E-2</v>
      </c>
      <c r="AN48" s="111">
        <f>(Z48-C48)/C48</f>
        <v>5.6716979196936808E-2</v>
      </c>
      <c r="AO48" s="112">
        <f>(AA48-D48)/D48</f>
        <v>7.3051295307025102E-2</v>
      </c>
    </row>
    <row r="49" spans="1:41" ht="15" customHeight="1" x14ac:dyDescent="0.35">
      <c r="A49" s="74" t="s">
        <v>24</v>
      </c>
      <c r="B49" s="121">
        <v>0</v>
      </c>
      <c r="C49" s="121">
        <v>0</v>
      </c>
      <c r="D49" s="122">
        <v>0</v>
      </c>
      <c r="E49" s="122">
        <v>0</v>
      </c>
      <c r="F49" s="122">
        <v>0</v>
      </c>
      <c r="G49" s="122">
        <v>0</v>
      </c>
      <c r="H49" s="122">
        <v>0</v>
      </c>
      <c r="I49" s="122">
        <v>0</v>
      </c>
      <c r="J49" s="122">
        <v>0</v>
      </c>
      <c r="K49" s="122">
        <v>0</v>
      </c>
      <c r="L49" s="122">
        <v>0</v>
      </c>
      <c r="M49" s="122">
        <v>0</v>
      </c>
      <c r="N49" s="212">
        <f>((B48*B49)+(C48*C49)+(D48*D49)+(E48*E49)+(F48*F49)+(G48*G49)+(H48*H49)+(I48*I49)+(J48*J49)+(K48*K49)+(L48*L49)+(M48*M49))/SUM(B48:M48)</f>
        <v>0</v>
      </c>
      <c r="O49" s="111">
        <v>0.15670843776106935</v>
      </c>
      <c r="P49" s="111">
        <v>0.43094128611369992</v>
      </c>
      <c r="Q49" s="111">
        <v>0.24186617556783302</v>
      </c>
      <c r="R49" s="111">
        <v>0.14283433771002116</v>
      </c>
      <c r="S49" s="111">
        <v>0.17199538918886126</v>
      </c>
      <c r="T49" s="111">
        <v>0.16449245168114363</v>
      </c>
      <c r="U49" s="111">
        <v>0.15432707670505855</v>
      </c>
      <c r="V49" s="111">
        <v>0.17566506399217491</v>
      </c>
      <c r="W49" s="213">
        <v>0.19039710766879281</v>
      </c>
      <c r="X49" s="213">
        <v>0.21070064086763618</v>
      </c>
      <c r="Y49" s="111">
        <v>0.21529575199239601</v>
      </c>
      <c r="Z49" s="111">
        <v>0.20878694252576069</v>
      </c>
      <c r="AA49" s="111">
        <v>0.20246778100450999</v>
      </c>
      <c r="AB49" s="111">
        <f>((O48*O49)+(P48*P49)+(Q48*Q49)+(R48*R49)+(S48*S49)+(T48*T49)+(U48*U49)+(V48*V49)+(W48*W49)+(X48*X49)+(Y48*Y49)+(Z48*Z49)+(AA48*AA49))/SUM(O48:AA48)</f>
        <v>0.19246630197233572</v>
      </c>
      <c r="AC49" s="111" t="s">
        <v>46</v>
      </c>
      <c r="AD49" s="111" t="s">
        <v>46</v>
      </c>
      <c r="AE49" s="160" t="s">
        <v>46</v>
      </c>
      <c r="AF49" s="160" t="s">
        <v>46</v>
      </c>
      <c r="AG49" s="164" t="s">
        <v>46</v>
      </c>
      <c r="AH49" s="111" t="s">
        <v>46</v>
      </c>
      <c r="AI49" s="111" t="s">
        <v>46</v>
      </c>
      <c r="AJ49" s="111" t="s">
        <v>46</v>
      </c>
      <c r="AK49" s="111" t="s">
        <v>46</v>
      </c>
      <c r="AL49" s="111" t="s">
        <v>46</v>
      </c>
      <c r="AM49" s="111" t="s">
        <v>46</v>
      </c>
      <c r="AN49" s="111" t="s">
        <v>46</v>
      </c>
      <c r="AO49" s="112" t="s">
        <v>46</v>
      </c>
    </row>
    <row r="50" spans="1:41" ht="15" customHeight="1" x14ac:dyDescent="0.35">
      <c r="A50" s="74" t="s">
        <v>25</v>
      </c>
      <c r="B50" s="206">
        <v>271</v>
      </c>
      <c r="C50" s="206">
        <v>148</v>
      </c>
      <c r="D50" s="211">
        <v>271</v>
      </c>
      <c r="E50" s="211">
        <v>299</v>
      </c>
      <c r="F50" s="211">
        <v>272</v>
      </c>
      <c r="G50" s="211">
        <v>190</v>
      </c>
      <c r="H50" s="211">
        <v>193</v>
      </c>
      <c r="I50" s="211">
        <v>201</v>
      </c>
      <c r="J50" s="211">
        <v>239</v>
      </c>
      <c r="K50" s="211">
        <v>202</v>
      </c>
      <c r="L50" s="211">
        <v>164</v>
      </c>
      <c r="M50" s="211">
        <v>146</v>
      </c>
      <c r="N50" s="110">
        <f>SUM(B50:M50)/12</f>
        <v>216.33333333333334</v>
      </c>
      <c r="O50" s="211">
        <v>40</v>
      </c>
      <c r="P50" s="211">
        <v>20</v>
      </c>
      <c r="Q50" s="211">
        <v>24</v>
      </c>
      <c r="R50" s="211">
        <v>62</v>
      </c>
      <c r="S50" s="211">
        <v>129</v>
      </c>
      <c r="T50" s="211">
        <v>88</v>
      </c>
      <c r="U50" s="211">
        <v>88</v>
      </c>
      <c r="V50" s="211">
        <v>95</v>
      </c>
      <c r="W50" s="110">
        <v>89</v>
      </c>
      <c r="X50" s="110">
        <v>109</v>
      </c>
      <c r="Y50" s="110">
        <v>102</v>
      </c>
      <c r="Z50" s="129">
        <v>85</v>
      </c>
      <c r="AA50" s="129">
        <v>121</v>
      </c>
      <c r="AB50" s="129">
        <f>SUM(O50:AA50)/13</f>
        <v>80.92307692307692</v>
      </c>
      <c r="AC50" s="111">
        <f>(O50-D50)/D50</f>
        <v>-0.85239852398523985</v>
      </c>
      <c r="AD50" s="111">
        <f t="shared" ref="AD50:AL50" si="8">(P50-E50)/E50</f>
        <v>-0.93311036789297663</v>
      </c>
      <c r="AE50" s="160">
        <f t="shared" si="8"/>
        <v>-0.91176470588235292</v>
      </c>
      <c r="AF50" s="160">
        <f t="shared" si="8"/>
        <v>-0.67368421052631577</v>
      </c>
      <c r="AG50" s="164">
        <f t="shared" si="8"/>
        <v>-0.33160621761658032</v>
      </c>
      <c r="AH50" s="111">
        <f t="shared" si="8"/>
        <v>-0.56218905472636815</v>
      </c>
      <c r="AI50" s="111">
        <f t="shared" si="8"/>
        <v>-0.63179916317991636</v>
      </c>
      <c r="AJ50" s="111">
        <f t="shared" si="8"/>
        <v>-0.52970297029702973</v>
      </c>
      <c r="AK50" s="111">
        <f t="shared" si="8"/>
        <v>-0.45731707317073172</v>
      </c>
      <c r="AL50" s="111">
        <f t="shared" si="8"/>
        <v>-0.25342465753424659</v>
      </c>
      <c r="AM50" s="111">
        <f>(Y50-B50)/B50</f>
        <v>-0.62361623616236161</v>
      </c>
      <c r="AN50" s="111">
        <f>(Z50-C50)/C50</f>
        <v>-0.42567567567567566</v>
      </c>
      <c r="AO50" s="112">
        <f>(AA50-D50)/D50</f>
        <v>-0.55350553505535061</v>
      </c>
    </row>
    <row r="51" spans="1:41" ht="15" customHeight="1" x14ac:dyDescent="0.35">
      <c r="A51" s="74" t="s">
        <v>26</v>
      </c>
      <c r="B51" s="121">
        <v>0</v>
      </c>
      <c r="C51" s="121">
        <v>0</v>
      </c>
      <c r="D51" s="122">
        <v>0</v>
      </c>
      <c r="E51" s="122">
        <v>0</v>
      </c>
      <c r="F51" s="122">
        <v>0</v>
      </c>
      <c r="G51" s="122">
        <v>0</v>
      </c>
      <c r="H51" s="122">
        <v>0</v>
      </c>
      <c r="I51" s="122">
        <v>0</v>
      </c>
      <c r="J51" s="122">
        <v>0</v>
      </c>
      <c r="K51" s="122">
        <v>0</v>
      </c>
      <c r="L51" s="122">
        <v>0</v>
      </c>
      <c r="M51" s="122">
        <v>0</v>
      </c>
      <c r="N51" s="212">
        <f>((B50*B51)+(C50*C51)+(D50*D51)+(E50*E51)+(F50*F51)+(G50*G51)+(H50*H51)+(I50*I51)+(J50*J51)+(K50*K51)+(L50*L51)+(M50*M51))/SUM(B50:M50)</f>
        <v>0</v>
      </c>
      <c r="O51" s="122">
        <v>0</v>
      </c>
      <c r="P51" s="122">
        <v>0</v>
      </c>
      <c r="Q51" s="122">
        <v>0</v>
      </c>
      <c r="R51" s="122">
        <v>0</v>
      </c>
      <c r="S51" s="122">
        <v>0</v>
      </c>
      <c r="T51" s="122">
        <v>0</v>
      </c>
      <c r="U51" s="122">
        <v>0</v>
      </c>
      <c r="V51" s="122">
        <v>0</v>
      </c>
      <c r="W51" s="218">
        <v>0</v>
      </c>
      <c r="X51" s="218">
        <v>0</v>
      </c>
      <c r="Y51" s="122">
        <v>0</v>
      </c>
      <c r="Z51" s="122">
        <v>0</v>
      </c>
      <c r="AA51" s="122">
        <v>0</v>
      </c>
      <c r="AB51" s="122">
        <f>((O50*O51)+(P50*P51)+(Q50*Q51)+(R50*R51)+(S50*S51)+(T50*T51)+(U50*U51)+(V50*V51)+(W50*W51)+(X50*X51)+(Y50*Y51)+(Z50*Z51)+(AA50*AA51))/SUM(O50:AA50)</f>
        <v>0</v>
      </c>
      <c r="AC51" s="111" t="s">
        <v>46</v>
      </c>
      <c r="AD51" s="111" t="s">
        <v>46</v>
      </c>
      <c r="AE51" s="160" t="s">
        <v>46</v>
      </c>
      <c r="AF51" s="160" t="s">
        <v>46</v>
      </c>
      <c r="AG51" s="164" t="s">
        <v>46</v>
      </c>
      <c r="AH51" s="111" t="s">
        <v>46</v>
      </c>
      <c r="AI51" s="111" t="s">
        <v>46</v>
      </c>
      <c r="AJ51" s="111" t="s">
        <v>46</v>
      </c>
      <c r="AK51" s="111" t="s">
        <v>46</v>
      </c>
      <c r="AL51" s="111" t="s">
        <v>46</v>
      </c>
      <c r="AM51" s="111" t="s">
        <v>46</v>
      </c>
      <c r="AN51" s="111" t="s">
        <v>46</v>
      </c>
      <c r="AO51" s="112" t="s">
        <v>46</v>
      </c>
    </row>
    <row r="52" spans="1:41" ht="15" customHeight="1" x14ac:dyDescent="0.35">
      <c r="A52" s="74" t="s">
        <v>27</v>
      </c>
      <c r="B52" s="120">
        <v>1116</v>
      </c>
      <c r="C52" s="120">
        <v>997</v>
      </c>
      <c r="D52" s="216">
        <v>1156</v>
      </c>
      <c r="E52" s="216">
        <v>1116</v>
      </c>
      <c r="F52" s="216">
        <v>1197</v>
      </c>
      <c r="G52" s="216">
        <v>1173</v>
      </c>
      <c r="H52" s="216">
        <v>1216</v>
      </c>
      <c r="I52" s="216">
        <v>1151</v>
      </c>
      <c r="J52" s="216">
        <v>1118</v>
      </c>
      <c r="K52" s="216">
        <v>678</v>
      </c>
      <c r="L52" s="216">
        <v>662</v>
      </c>
      <c r="M52" s="216">
        <v>616</v>
      </c>
      <c r="N52" s="110">
        <f>SUM(B52:M52)/12</f>
        <v>1016.3333333333334</v>
      </c>
      <c r="O52" s="216">
        <v>603</v>
      </c>
      <c r="P52" s="216">
        <v>442</v>
      </c>
      <c r="Q52" s="216">
        <v>288</v>
      </c>
      <c r="R52" s="216">
        <v>284</v>
      </c>
      <c r="S52" s="216">
        <v>602</v>
      </c>
      <c r="T52" s="216">
        <v>666</v>
      </c>
      <c r="U52" s="216">
        <v>710</v>
      </c>
      <c r="V52" s="216">
        <v>578</v>
      </c>
      <c r="W52" s="110">
        <v>635</v>
      </c>
      <c r="X52" s="110">
        <v>593</v>
      </c>
      <c r="Y52" s="214">
        <v>588</v>
      </c>
      <c r="Z52" s="217">
        <v>544</v>
      </c>
      <c r="AA52" s="217">
        <v>621</v>
      </c>
      <c r="AB52" s="217">
        <f>SUM(O52:AA52)/13</f>
        <v>550.30769230769226</v>
      </c>
      <c r="AC52" s="160">
        <f>(O52-D52)/D52</f>
        <v>-0.47837370242214533</v>
      </c>
      <c r="AD52" s="160">
        <f t="shared" ref="AD52:AL53" si="9">(P52-E52)/E52</f>
        <v>-0.60394265232974909</v>
      </c>
      <c r="AE52" s="160">
        <f t="shared" si="9"/>
        <v>-0.75939849624060152</v>
      </c>
      <c r="AF52" s="160">
        <f t="shared" si="9"/>
        <v>-0.75788576300085253</v>
      </c>
      <c r="AG52" s="164">
        <f t="shared" si="9"/>
        <v>-0.50493421052631582</v>
      </c>
      <c r="AH52" s="111">
        <f t="shared" si="9"/>
        <v>-0.42137271937445697</v>
      </c>
      <c r="AI52" s="111">
        <f t="shared" si="9"/>
        <v>-0.36493738819320215</v>
      </c>
      <c r="AJ52" s="111">
        <f t="shared" si="9"/>
        <v>-0.14749262536873156</v>
      </c>
      <c r="AK52" s="111">
        <f t="shared" si="9"/>
        <v>-4.0785498489425982E-2</v>
      </c>
      <c r="AL52" s="111">
        <f t="shared" si="9"/>
        <v>-3.7337662337662336E-2</v>
      </c>
      <c r="AM52" s="111">
        <f t="shared" ref="AM52:AO53" si="10">(Y52-B52)/B52</f>
        <v>-0.4731182795698925</v>
      </c>
      <c r="AN52" s="111">
        <f t="shared" si="10"/>
        <v>-0.45436308926780339</v>
      </c>
      <c r="AO52" s="112">
        <f t="shared" si="10"/>
        <v>-0.46280276816608995</v>
      </c>
    </row>
    <row r="53" spans="1:41" ht="15" customHeight="1" x14ac:dyDescent="0.35">
      <c r="A53" s="181" t="s">
        <v>28</v>
      </c>
      <c r="B53" s="231">
        <v>103906</v>
      </c>
      <c r="C53" s="231">
        <v>81972</v>
      </c>
      <c r="D53" s="252">
        <v>104169</v>
      </c>
      <c r="E53" s="252">
        <v>109885</v>
      </c>
      <c r="F53" s="252">
        <v>112516</v>
      </c>
      <c r="G53" s="252">
        <v>103720</v>
      </c>
      <c r="H53" s="252">
        <v>94093</v>
      </c>
      <c r="I53" s="252">
        <v>86713</v>
      </c>
      <c r="J53" s="252">
        <v>108437</v>
      </c>
      <c r="K53" s="252">
        <v>119913</v>
      </c>
      <c r="L53" s="252">
        <v>104296</v>
      </c>
      <c r="M53" s="252">
        <v>90571</v>
      </c>
      <c r="N53" s="184">
        <f>SUM(B53:M53)/12</f>
        <v>101682.58333333333</v>
      </c>
      <c r="O53" s="252">
        <v>72147</v>
      </c>
      <c r="P53" s="252">
        <v>18784</v>
      </c>
      <c r="Q53" s="252">
        <v>38234</v>
      </c>
      <c r="R53" s="252">
        <v>53649</v>
      </c>
      <c r="S53" s="252">
        <v>94410</v>
      </c>
      <c r="T53" s="252">
        <v>89445</v>
      </c>
      <c r="U53" s="252">
        <v>106055</v>
      </c>
      <c r="V53" s="252">
        <v>104976</v>
      </c>
      <c r="W53" s="184">
        <v>98079</v>
      </c>
      <c r="X53" s="184">
        <v>87026</v>
      </c>
      <c r="Y53" s="184">
        <v>95215</v>
      </c>
      <c r="Z53" s="233">
        <v>88014</v>
      </c>
      <c r="AA53" s="233">
        <v>112241</v>
      </c>
      <c r="AB53" s="233">
        <f>SUM(O53:AA53)/13</f>
        <v>81405.769230769234</v>
      </c>
      <c r="AC53" s="185">
        <f>(O53-D53)/D53</f>
        <v>-0.30740431414336317</v>
      </c>
      <c r="AD53" s="185">
        <f t="shared" si="9"/>
        <v>-0.8290576511807799</v>
      </c>
      <c r="AE53" s="250">
        <f t="shared" si="9"/>
        <v>-0.66019055067723698</v>
      </c>
      <c r="AF53" s="250">
        <f t="shared" si="9"/>
        <v>-0.48275163902815271</v>
      </c>
      <c r="AG53" s="274">
        <f t="shared" si="9"/>
        <v>3.369007258775892E-3</v>
      </c>
      <c r="AH53" s="185">
        <f t="shared" si="9"/>
        <v>3.1506233206093665E-2</v>
      </c>
      <c r="AI53" s="185">
        <f t="shared" si="9"/>
        <v>-2.196667189243524E-2</v>
      </c>
      <c r="AJ53" s="185">
        <f t="shared" si="9"/>
        <v>-0.124565309849641</v>
      </c>
      <c r="AK53" s="185">
        <f t="shared" si="9"/>
        <v>-5.960918923065122E-2</v>
      </c>
      <c r="AL53" s="185">
        <f t="shared" si="9"/>
        <v>-3.9140563756610833E-2</v>
      </c>
      <c r="AM53" s="185">
        <f t="shared" si="10"/>
        <v>-8.364290801301176E-2</v>
      </c>
      <c r="AN53" s="185">
        <f t="shared" si="10"/>
        <v>7.3708095447225883E-2</v>
      </c>
      <c r="AO53" s="186">
        <f t="shared" si="10"/>
        <v>7.7489464236001115E-2</v>
      </c>
    </row>
    <row r="54" spans="1:41" ht="17.25" customHeight="1" x14ac:dyDescent="0.35">
      <c r="A54" s="56" t="s">
        <v>29</v>
      </c>
      <c r="B54" s="23"/>
      <c r="C54" s="23"/>
      <c r="D54" s="23"/>
      <c r="E54" s="23"/>
      <c r="F54" s="23"/>
      <c r="G54" s="23"/>
      <c r="H54" s="23"/>
      <c r="I54" s="23"/>
      <c r="J54" s="23"/>
      <c r="K54" s="23"/>
      <c r="L54" s="23"/>
      <c r="M54" s="23"/>
      <c r="N54" s="59"/>
      <c r="O54" s="23"/>
      <c r="P54" s="23"/>
      <c r="Q54" s="23"/>
      <c r="R54" s="23"/>
      <c r="S54" s="23"/>
      <c r="T54" s="23"/>
      <c r="U54" s="23"/>
      <c r="V54" s="23"/>
      <c r="W54" s="23"/>
      <c r="X54" s="23"/>
      <c r="Y54" s="60"/>
      <c r="Z54" s="24"/>
      <c r="AA54" s="24"/>
      <c r="AB54" s="24"/>
      <c r="AC54" s="24"/>
      <c r="AD54" s="24"/>
      <c r="AE54" s="24"/>
      <c r="AF54" s="24"/>
      <c r="AG54" s="24"/>
      <c r="AH54" s="24"/>
      <c r="AI54" s="24"/>
      <c r="AJ54" s="24"/>
      <c r="AK54" s="113"/>
      <c r="AL54" s="113"/>
      <c r="AM54" s="113"/>
      <c r="AN54" s="113"/>
      <c r="AO54" s="153"/>
    </row>
    <row r="55" spans="1:41" ht="12" customHeight="1" x14ac:dyDescent="0.35">
      <c r="A55" s="75" t="s">
        <v>125</v>
      </c>
      <c r="B55" s="29"/>
      <c r="C55" s="29"/>
      <c r="D55" s="29"/>
      <c r="E55" s="29"/>
      <c r="F55" s="29"/>
      <c r="G55" s="29"/>
      <c r="H55" s="29"/>
      <c r="I55" s="29"/>
      <c r="J55" s="29"/>
      <c r="K55" s="29"/>
      <c r="L55" s="29"/>
      <c r="M55" s="29"/>
      <c r="N55" s="84"/>
      <c r="O55" s="29"/>
      <c r="P55" s="29"/>
      <c r="Q55" s="29"/>
      <c r="R55" s="29"/>
      <c r="S55" s="29"/>
      <c r="T55" s="29"/>
      <c r="U55" s="29"/>
      <c r="V55" s="29"/>
      <c r="W55" s="29"/>
      <c r="X55" s="29"/>
      <c r="Y55" s="85"/>
      <c r="Z55" s="30"/>
      <c r="AA55" s="30"/>
      <c r="AB55" s="30"/>
      <c r="AC55" s="30"/>
      <c r="AD55" s="30"/>
      <c r="AE55" s="30"/>
      <c r="AF55" s="30"/>
      <c r="AG55" s="30"/>
      <c r="AH55" s="30"/>
      <c r="AI55" s="30"/>
      <c r="AJ55" s="30"/>
      <c r="AK55" s="31"/>
      <c r="AL55" s="31"/>
      <c r="AM55" s="31"/>
      <c r="AN55" s="31"/>
      <c r="AO55" s="243"/>
    </row>
    <row r="56" spans="1:41" ht="12" customHeight="1" x14ac:dyDescent="0.35">
      <c r="A56" s="75" t="s">
        <v>30</v>
      </c>
      <c r="B56" s="29"/>
      <c r="C56" s="29"/>
      <c r="D56" s="29"/>
      <c r="E56" s="29"/>
      <c r="F56" s="29"/>
      <c r="G56" s="29"/>
      <c r="H56" s="29"/>
      <c r="I56" s="29"/>
      <c r="J56" s="29"/>
      <c r="K56" s="29"/>
      <c r="L56" s="29"/>
      <c r="M56" s="29"/>
      <c r="N56" s="84"/>
      <c r="O56" s="29"/>
      <c r="P56" s="29"/>
      <c r="Q56" s="29"/>
      <c r="R56" s="29"/>
      <c r="S56" s="29"/>
      <c r="T56" s="29"/>
      <c r="U56" s="29"/>
      <c r="V56" s="29"/>
      <c r="W56" s="29"/>
      <c r="X56" s="29"/>
      <c r="Y56" s="85"/>
      <c r="Z56" s="30"/>
      <c r="AA56" s="30"/>
      <c r="AB56" s="30"/>
      <c r="AC56" s="30"/>
      <c r="AD56" s="30"/>
      <c r="AE56" s="30"/>
      <c r="AF56" s="30"/>
      <c r="AG56" s="30"/>
      <c r="AH56" s="30"/>
      <c r="AI56" s="30"/>
      <c r="AJ56" s="30"/>
      <c r="AK56" s="31"/>
      <c r="AL56" s="31"/>
      <c r="AM56" s="31"/>
      <c r="AN56" s="31"/>
      <c r="AO56" s="243"/>
    </row>
    <row r="57" spans="1:41" ht="12" customHeight="1" x14ac:dyDescent="0.35">
      <c r="A57" s="75" t="s">
        <v>271</v>
      </c>
      <c r="B57" s="29"/>
      <c r="C57" s="29"/>
      <c r="D57" s="29"/>
      <c r="E57" s="29"/>
      <c r="F57" s="29"/>
      <c r="G57" s="29"/>
      <c r="H57" s="29"/>
      <c r="I57" s="29"/>
      <c r="J57" s="29"/>
      <c r="K57" s="29"/>
      <c r="L57" s="29"/>
      <c r="M57" s="29"/>
      <c r="N57" s="84"/>
      <c r="O57" s="29"/>
      <c r="P57" s="29"/>
      <c r="Q57" s="29"/>
      <c r="R57" s="29"/>
      <c r="S57" s="29"/>
      <c r="T57" s="29"/>
      <c r="U57" s="29"/>
      <c r="V57" s="29"/>
      <c r="W57" s="29"/>
      <c r="X57" s="29"/>
      <c r="Y57" s="85"/>
      <c r="Z57" s="30"/>
      <c r="AA57" s="30"/>
      <c r="AB57" s="30"/>
      <c r="AC57" s="30"/>
      <c r="AD57" s="30"/>
      <c r="AE57" s="30"/>
      <c r="AF57" s="30"/>
      <c r="AG57" s="30"/>
      <c r="AH57" s="30"/>
      <c r="AI57" s="30"/>
      <c r="AJ57" s="30"/>
      <c r="AK57" s="31"/>
      <c r="AL57" s="31"/>
      <c r="AM57" s="31"/>
      <c r="AN57" s="31"/>
      <c r="AO57" s="243"/>
    </row>
    <row r="58" spans="1:41" ht="12" customHeight="1" x14ac:dyDescent="0.35">
      <c r="A58" s="75" t="s">
        <v>43</v>
      </c>
      <c r="B58" s="26"/>
      <c r="C58" s="26"/>
      <c r="D58" s="26"/>
      <c r="E58" s="26"/>
      <c r="F58" s="26"/>
      <c r="G58" s="26"/>
      <c r="H58" s="26"/>
      <c r="I58" s="26"/>
      <c r="J58" s="26"/>
      <c r="K58" s="33"/>
      <c r="L58" s="33"/>
      <c r="M58" s="33"/>
      <c r="N58" s="57"/>
      <c r="O58" s="33"/>
      <c r="P58" s="33"/>
      <c r="Q58" s="33"/>
      <c r="R58" s="33"/>
      <c r="S58" s="33"/>
      <c r="T58" s="33"/>
      <c r="U58" s="33"/>
      <c r="V58" s="33"/>
      <c r="W58" s="33"/>
      <c r="X58" s="33"/>
      <c r="Y58" s="58"/>
      <c r="Z58" s="34"/>
      <c r="AA58" s="34"/>
      <c r="AB58" s="34"/>
      <c r="AC58" s="34"/>
      <c r="AD58" s="34"/>
      <c r="AE58" s="34"/>
      <c r="AF58" s="34"/>
      <c r="AG58" s="34"/>
      <c r="AH58" s="34"/>
      <c r="AI58" s="34"/>
      <c r="AJ58" s="34"/>
    </row>
    <row r="59" spans="1:41" ht="12" customHeight="1" x14ac:dyDescent="0.35">
      <c r="A59" s="241" t="s">
        <v>49</v>
      </c>
      <c r="B59" s="241"/>
      <c r="C59" s="241"/>
      <c r="D59" s="241"/>
      <c r="E59" s="241"/>
      <c r="F59" s="241"/>
      <c r="G59" s="241"/>
      <c r="H59" s="241"/>
      <c r="I59" s="241"/>
      <c r="J59" s="241"/>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44"/>
    </row>
    <row r="60" spans="1:41" ht="12" customHeight="1" x14ac:dyDescent="0.35">
      <c r="A60" s="92" t="s">
        <v>59</v>
      </c>
      <c r="B60" s="92"/>
      <c r="C60" s="92"/>
      <c r="D60" s="29"/>
      <c r="E60" s="29"/>
      <c r="F60" s="29"/>
      <c r="G60" s="29"/>
      <c r="H60" s="29"/>
      <c r="I60" s="29"/>
      <c r="J60" s="29"/>
      <c r="K60" s="199"/>
      <c r="L60" s="199"/>
      <c r="M60" s="199"/>
      <c r="N60" s="59"/>
      <c r="O60" s="199"/>
      <c r="P60" s="199"/>
      <c r="Q60" s="199"/>
      <c r="R60" s="199"/>
      <c r="S60" s="199"/>
      <c r="T60" s="199"/>
      <c r="U60" s="199"/>
      <c r="V60" s="199"/>
      <c r="W60" s="199"/>
      <c r="X60" s="199"/>
      <c r="Y60" s="60"/>
      <c r="Z60" s="200"/>
      <c r="AA60" s="200"/>
      <c r="AB60" s="200"/>
      <c r="AC60" s="200"/>
      <c r="AD60" s="200"/>
      <c r="AE60" s="200"/>
      <c r="AF60" s="200"/>
      <c r="AG60" s="200"/>
      <c r="AH60" s="200"/>
      <c r="AI60" s="200"/>
      <c r="AJ60" s="200"/>
      <c r="AK60" s="113"/>
      <c r="AL60" s="113"/>
      <c r="AM60" s="113"/>
      <c r="AN60" s="113"/>
      <c r="AO60" s="153"/>
    </row>
    <row r="61" spans="1:41" ht="12" customHeight="1" x14ac:dyDescent="0.35">
      <c r="A61" s="278" t="s">
        <v>268</v>
      </c>
      <c r="B61" s="92"/>
      <c r="C61" s="92"/>
      <c r="D61" s="29"/>
      <c r="E61" s="29"/>
      <c r="F61" s="29"/>
      <c r="G61" s="29"/>
      <c r="H61" s="29"/>
      <c r="I61" s="29"/>
      <c r="J61" s="29"/>
      <c r="K61" s="29"/>
      <c r="L61" s="29"/>
      <c r="M61" s="29"/>
      <c r="N61" s="84"/>
      <c r="O61" s="29"/>
      <c r="P61" s="29"/>
      <c r="Q61" s="29"/>
      <c r="R61" s="29"/>
      <c r="S61" s="29"/>
      <c r="T61" s="29"/>
      <c r="U61" s="29"/>
      <c r="V61" s="29"/>
      <c r="W61" s="29"/>
      <c r="X61" s="29"/>
      <c r="Y61" s="85"/>
      <c r="Z61" s="30"/>
      <c r="AA61" s="30"/>
      <c r="AB61" s="30"/>
      <c r="AC61" s="30"/>
      <c r="AD61" s="30"/>
      <c r="AE61" s="30"/>
      <c r="AF61" s="30"/>
      <c r="AG61" s="30"/>
      <c r="AH61" s="30"/>
      <c r="AI61" s="30"/>
      <c r="AJ61" s="30"/>
      <c r="AK61" s="31"/>
      <c r="AL61" s="31"/>
      <c r="AM61" s="31"/>
      <c r="AN61" s="31"/>
      <c r="AO61" s="243"/>
    </row>
    <row r="62" spans="1:41" ht="12" customHeight="1" x14ac:dyDescent="0.35">
      <c r="A62" s="92" t="s">
        <v>45</v>
      </c>
      <c r="B62" s="92"/>
      <c r="C62" s="92"/>
      <c r="D62" s="29"/>
      <c r="E62" s="29"/>
      <c r="F62" s="29"/>
      <c r="G62" s="29"/>
      <c r="H62" s="29"/>
      <c r="I62" s="29"/>
      <c r="J62" s="29"/>
      <c r="K62" s="23"/>
      <c r="L62" s="23"/>
      <c r="M62" s="23"/>
      <c r="N62" s="59"/>
      <c r="O62" s="23"/>
      <c r="P62" s="23"/>
      <c r="Q62" s="23"/>
      <c r="R62" s="23"/>
      <c r="S62" s="23"/>
      <c r="T62" s="23"/>
      <c r="U62" s="23"/>
      <c r="V62" s="23"/>
      <c r="W62" s="23"/>
      <c r="X62" s="23"/>
      <c r="Y62" s="60"/>
      <c r="Z62" s="24"/>
      <c r="AA62" s="24"/>
      <c r="AB62" s="24"/>
      <c r="AC62" s="24"/>
      <c r="AD62" s="24"/>
      <c r="AE62" s="24"/>
      <c r="AF62" s="24"/>
      <c r="AG62" s="24"/>
      <c r="AH62" s="24"/>
      <c r="AI62" s="24"/>
      <c r="AJ62" s="24"/>
      <c r="AK62" s="113"/>
      <c r="AL62" s="113"/>
      <c r="AM62" s="113"/>
      <c r="AN62" s="113"/>
      <c r="AO62" s="153"/>
    </row>
    <row r="63" spans="1:41" ht="12" customHeight="1" x14ac:dyDescent="0.35">
      <c r="A63" s="75" t="s">
        <v>269</v>
      </c>
      <c r="B63" s="92"/>
      <c r="C63" s="92"/>
      <c r="D63" s="29"/>
      <c r="E63" s="29"/>
      <c r="F63" s="29"/>
      <c r="G63" s="29"/>
      <c r="H63" s="29"/>
      <c r="I63" s="29"/>
      <c r="J63" s="29"/>
      <c r="K63" s="23"/>
      <c r="L63" s="23"/>
      <c r="M63" s="23"/>
      <c r="N63" s="59"/>
      <c r="O63" s="23"/>
      <c r="P63" s="23"/>
      <c r="Q63" s="23"/>
      <c r="R63" s="23"/>
      <c r="S63" s="23"/>
      <c r="T63" s="23"/>
      <c r="U63" s="23"/>
      <c r="V63" s="23"/>
      <c r="W63" s="23"/>
      <c r="X63" s="23"/>
      <c r="Y63" s="60"/>
      <c r="Z63" s="24"/>
      <c r="AA63" s="24"/>
      <c r="AB63" s="24"/>
      <c r="AC63" s="24"/>
      <c r="AD63" s="24"/>
      <c r="AE63" s="24"/>
      <c r="AF63" s="24"/>
      <c r="AG63" s="24"/>
      <c r="AH63" s="24"/>
      <c r="AI63" s="24"/>
      <c r="AJ63" s="24"/>
      <c r="AK63" s="113"/>
      <c r="AL63" s="113"/>
      <c r="AM63" s="113"/>
      <c r="AN63" s="113"/>
      <c r="AO63" s="153"/>
    </row>
    <row r="64" spans="1:41" ht="12" customHeight="1" x14ac:dyDescent="0.35">
      <c r="A64" s="56" t="s">
        <v>32</v>
      </c>
      <c r="B64" s="56"/>
      <c r="C64" s="56"/>
      <c r="D64" s="113"/>
      <c r="E64" s="113"/>
      <c r="F64" s="113"/>
      <c r="G64" s="113"/>
      <c r="H64" s="113"/>
      <c r="I64" s="113"/>
      <c r="J64" s="113"/>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243"/>
    </row>
    <row r="65" spans="1:41" ht="30" customHeight="1" x14ac:dyDescent="0.35">
      <c r="A65" s="61" t="s">
        <v>270</v>
      </c>
      <c r="B65" s="61"/>
      <c r="C65" s="61"/>
      <c r="D65" s="154"/>
      <c r="E65" s="154"/>
      <c r="F65" s="154"/>
      <c r="G65" s="154"/>
      <c r="H65" s="154"/>
      <c r="I65" s="154"/>
      <c r="J65" s="154"/>
      <c r="K65" s="219"/>
      <c r="L65" s="219"/>
      <c r="M65" s="219"/>
      <c r="N65" s="219"/>
      <c r="O65" s="219"/>
      <c r="P65" s="219"/>
      <c r="Q65" s="219"/>
      <c r="R65" s="219"/>
      <c r="S65" s="219"/>
      <c r="T65" s="219"/>
      <c r="U65" s="219"/>
      <c r="V65" s="219"/>
      <c r="W65" s="219"/>
      <c r="X65" s="219"/>
      <c r="Y65" s="219"/>
      <c r="Z65" s="219"/>
      <c r="AA65" s="219"/>
      <c r="AB65" s="219"/>
      <c r="AC65" s="219"/>
      <c r="AD65" s="219"/>
      <c r="AE65" s="219"/>
      <c r="AF65" s="219"/>
      <c r="AG65" s="219"/>
      <c r="AH65" s="219"/>
      <c r="AI65" s="219"/>
      <c r="AJ65" s="219"/>
      <c r="AK65" s="219"/>
      <c r="AL65" s="219"/>
      <c r="AM65" s="219"/>
      <c r="AN65" s="219"/>
      <c r="AO65" s="246"/>
    </row>
    <row r="66" spans="1:41" ht="20.25" customHeight="1" x14ac:dyDescent="0.35">
      <c r="A66" s="191" t="s">
        <v>233</v>
      </c>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240"/>
    </row>
    <row r="67" spans="1:41" x14ac:dyDescent="0.35">
      <c r="A67" s="137"/>
      <c r="B67" s="282" t="s">
        <v>145</v>
      </c>
      <c r="C67" s="283"/>
      <c r="D67" s="283"/>
      <c r="E67" s="283"/>
      <c r="F67" s="283"/>
      <c r="G67" s="283"/>
      <c r="H67" s="283"/>
      <c r="I67" s="283"/>
      <c r="J67" s="283"/>
      <c r="K67" s="283"/>
      <c r="L67" s="283"/>
      <c r="M67" s="283"/>
      <c r="N67" s="284"/>
      <c r="O67" s="279" t="s">
        <v>55</v>
      </c>
      <c r="P67" s="280"/>
      <c r="Q67" s="280"/>
      <c r="R67" s="280"/>
      <c r="S67" s="280"/>
      <c r="T67" s="280"/>
      <c r="U67" s="280"/>
      <c r="V67" s="280"/>
      <c r="W67" s="280"/>
      <c r="X67" s="280"/>
      <c r="Y67" s="280"/>
      <c r="Z67" s="280"/>
      <c r="AA67" s="280"/>
      <c r="AB67" s="281"/>
      <c r="AC67" s="281" t="s">
        <v>57</v>
      </c>
      <c r="AD67" s="281"/>
      <c r="AE67" s="281"/>
      <c r="AF67" s="281"/>
      <c r="AG67" s="281"/>
      <c r="AH67" s="281"/>
      <c r="AI67" s="281"/>
      <c r="AJ67" s="281"/>
      <c r="AK67" s="281"/>
      <c r="AL67" s="281"/>
      <c r="AM67" s="280"/>
      <c r="AN67" s="280"/>
      <c r="AO67" s="280"/>
    </row>
    <row r="68" spans="1:41" ht="44.15" customHeight="1" x14ac:dyDescent="0.35">
      <c r="A68" s="106" t="s">
        <v>35</v>
      </c>
      <c r="B68" s="107" t="s">
        <v>203</v>
      </c>
      <c r="C68" s="107" t="s">
        <v>204</v>
      </c>
      <c r="D68" s="107" t="s">
        <v>193</v>
      </c>
      <c r="E68" s="107" t="s">
        <v>194</v>
      </c>
      <c r="F68" s="107" t="s">
        <v>195</v>
      </c>
      <c r="G68" s="107" t="s">
        <v>196</v>
      </c>
      <c r="H68" s="107" t="s">
        <v>197</v>
      </c>
      <c r="I68" s="107" t="s">
        <v>198</v>
      </c>
      <c r="J68" s="107" t="s">
        <v>199</v>
      </c>
      <c r="K68" s="107" t="s">
        <v>200</v>
      </c>
      <c r="L68" s="107" t="s">
        <v>201</v>
      </c>
      <c r="M68" s="107" t="s">
        <v>202</v>
      </c>
      <c r="N68" s="107" t="s">
        <v>168</v>
      </c>
      <c r="O68" s="107" t="s">
        <v>219</v>
      </c>
      <c r="P68" s="107" t="s">
        <v>216</v>
      </c>
      <c r="Q68" s="107" t="s">
        <v>215</v>
      </c>
      <c r="R68" s="107" t="s">
        <v>214</v>
      </c>
      <c r="S68" s="107" t="s">
        <v>213</v>
      </c>
      <c r="T68" s="107" t="s">
        <v>212</v>
      </c>
      <c r="U68" s="107" t="s">
        <v>217</v>
      </c>
      <c r="V68" s="107" t="s">
        <v>211</v>
      </c>
      <c r="W68" s="107" t="s">
        <v>210</v>
      </c>
      <c r="X68" s="107" t="s">
        <v>209</v>
      </c>
      <c r="Y68" s="107" t="s">
        <v>208</v>
      </c>
      <c r="Z68" s="107" t="s">
        <v>207</v>
      </c>
      <c r="AA68" s="107" t="s">
        <v>206</v>
      </c>
      <c r="AB68" s="107" t="s">
        <v>205</v>
      </c>
      <c r="AC68" s="107" t="s">
        <v>60</v>
      </c>
      <c r="AD68" s="107" t="s">
        <v>61</v>
      </c>
      <c r="AE68" s="107" t="s">
        <v>62</v>
      </c>
      <c r="AF68" s="107" t="s">
        <v>63</v>
      </c>
      <c r="AG68" s="107" t="s">
        <v>64</v>
      </c>
      <c r="AH68" s="107" t="s">
        <v>65</v>
      </c>
      <c r="AI68" s="107" t="s">
        <v>66</v>
      </c>
      <c r="AJ68" s="107" t="s">
        <v>67</v>
      </c>
      <c r="AK68" s="107" t="s">
        <v>68</v>
      </c>
      <c r="AL68" s="107" t="s">
        <v>69</v>
      </c>
      <c r="AM68" s="107" t="s">
        <v>70</v>
      </c>
      <c r="AN68" s="107" t="s">
        <v>71</v>
      </c>
      <c r="AO68" s="131" t="s">
        <v>72</v>
      </c>
    </row>
    <row r="69" spans="1:41" x14ac:dyDescent="0.35">
      <c r="A69" s="74" t="s">
        <v>23</v>
      </c>
      <c r="B69" s="195">
        <v>182178</v>
      </c>
      <c r="C69" s="195">
        <v>151794</v>
      </c>
      <c r="D69" s="167">
        <v>178530</v>
      </c>
      <c r="E69" s="167">
        <v>181814</v>
      </c>
      <c r="F69" s="167">
        <v>178832</v>
      </c>
      <c r="G69" s="167">
        <v>161163</v>
      </c>
      <c r="H69" s="167">
        <v>169211</v>
      </c>
      <c r="I69" s="167">
        <v>162280</v>
      </c>
      <c r="J69" s="167">
        <v>163917</v>
      </c>
      <c r="K69" s="167">
        <v>175791</v>
      </c>
      <c r="L69" s="167">
        <v>164387</v>
      </c>
      <c r="M69" s="167">
        <v>163004</v>
      </c>
      <c r="N69" s="167">
        <f>SUM(B69:M69)/12</f>
        <v>169408.41666666666</v>
      </c>
      <c r="O69" s="167">
        <v>166407</v>
      </c>
      <c r="P69" s="167">
        <v>74910</v>
      </c>
      <c r="Q69" s="167">
        <v>59152</v>
      </c>
      <c r="R69" s="167">
        <v>67829</v>
      </c>
      <c r="S69" s="167">
        <v>164153</v>
      </c>
      <c r="T69" s="167">
        <v>154930</v>
      </c>
      <c r="U69" s="167">
        <v>162584</v>
      </c>
      <c r="V69" s="167">
        <v>163903</v>
      </c>
      <c r="W69" s="167">
        <v>154084</v>
      </c>
      <c r="X69" s="167">
        <v>149973</v>
      </c>
      <c r="Y69" s="167">
        <v>149200</v>
      </c>
      <c r="Z69" s="167">
        <v>136861</v>
      </c>
      <c r="AA69" s="167">
        <v>165839</v>
      </c>
      <c r="AB69" s="169">
        <f>SUM(O69:AA69)/13</f>
        <v>136140.38461538462</v>
      </c>
      <c r="AC69" s="124">
        <f t="shared" ref="AC69:AL73" si="11">(O69-D69)/D69</f>
        <v>-6.7904553856494701E-2</v>
      </c>
      <c r="AD69" s="124">
        <f t="shared" si="11"/>
        <v>-0.58798552366704437</v>
      </c>
      <c r="AE69" s="124">
        <f t="shared" si="11"/>
        <v>-0.6692314574572783</v>
      </c>
      <c r="AF69" s="124">
        <f t="shared" si="11"/>
        <v>-0.57912796361447727</v>
      </c>
      <c r="AG69" s="124">
        <f t="shared" si="11"/>
        <v>-2.9891673709156023E-2</v>
      </c>
      <c r="AH69" s="124">
        <f t="shared" si="11"/>
        <v>-4.5292087749568645E-2</v>
      </c>
      <c r="AI69" s="198">
        <f t="shared" si="11"/>
        <v>-8.1321644490809381E-3</v>
      </c>
      <c r="AJ69" s="124">
        <f t="shared" si="11"/>
        <v>-6.7625760135615595E-2</v>
      </c>
      <c r="AK69" s="170">
        <f t="shared" si="11"/>
        <v>-6.2675272375552815E-2</v>
      </c>
      <c r="AL69" s="170">
        <f t="shared" si="11"/>
        <v>-7.9942823488994133E-2</v>
      </c>
      <c r="AM69" s="170">
        <f>(Y69-B69)/B69</f>
        <v>-0.18102075991612598</v>
      </c>
      <c r="AN69" s="170">
        <f>(Z69-C69)/C69</f>
        <v>-9.837674743402243E-2</v>
      </c>
      <c r="AO69" s="171">
        <f>(AA69-D69)/D69</f>
        <v>-7.1086091973337817E-2</v>
      </c>
    </row>
    <row r="70" spans="1:41" x14ac:dyDescent="0.35">
      <c r="A70" s="74" t="s">
        <v>24</v>
      </c>
      <c r="B70" s="197">
        <v>0</v>
      </c>
      <c r="C70" s="197">
        <v>0</v>
      </c>
      <c r="D70" s="198">
        <v>0</v>
      </c>
      <c r="E70" s="198">
        <v>0</v>
      </c>
      <c r="F70" s="198">
        <v>0</v>
      </c>
      <c r="G70" s="198">
        <v>0</v>
      </c>
      <c r="H70" s="198">
        <v>0</v>
      </c>
      <c r="I70" s="198">
        <v>0</v>
      </c>
      <c r="J70" s="198">
        <v>0</v>
      </c>
      <c r="K70" s="198">
        <v>0</v>
      </c>
      <c r="L70" s="198">
        <v>0</v>
      </c>
      <c r="M70" s="198">
        <v>0</v>
      </c>
      <c r="N70" s="198">
        <f>((B69*B70)+(C69*C70)+(D69*D70)+(E69*E70)+(F69*F70)+(G69*G70)+(H69*H70)+(I69*I70)+(J69*J70)+(K69*K70)+(L69*L70)+(M69*M70))/SUM(B69:M69)</f>
        <v>0</v>
      </c>
      <c r="O70" s="124">
        <v>0.24498368458057654</v>
      </c>
      <c r="P70" s="124">
        <v>0.63158456814844477</v>
      </c>
      <c r="Q70" s="124">
        <v>0.48742223424398162</v>
      </c>
      <c r="R70" s="124">
        <v>0.41134323077149892</v>
      </c>
      <c r="S70" s="124">
        <v>0.4123531095989717</v>
      </c>
      <c r="T70" s="124">
        <v>0.39187374943522879</v>
      </c>
      <c r="U70" s="124">
        <v>0.39356886286473453</v>
      </c>
      <c r="V70" s="124">
        <v>0.41166421603021297</v>
      </c>
      <c r="W70" s="124">
        <v>0.46875730121232573</v>
      </c>
      <c r="X70" s="124">
        <v>0.49488241216752349</v>
      </c>
      <c r="Y70" s="124">
        <v>0.46028820375335122</v>
      </c>
      <c r="Z70" s="124">
        <v>0.45218141033603437</v>
      </c>
      <c r="AA70" s="124">
        <v>0.4443405953967402</v>
      </c>
      <c r="AB70" s="124">
        <f>((O69*O70)+(P69*P70)+(Q69*Q70)+(R69*R70)+(S69*S70)+(T69*T70)+(U69*U70)+(V69*V70)+(W69*W70)+(X69*X70)+(Y69*Y70)+(Z69*Z70)+(AA69*AA70))/SUM(O69:AA69)</f>
        <v>0.42680604014521212</v>
      </c>
      <c r="AC70" s="124" t="s">
        <v>46</v>
      </c>
      <c r="AD70" s="124" t="s">
        <v>46</v>
      </c>
      <c r="AE70" s="124" t="s">
        <v>46</v>
      </c>
      <c r="AF70" s="124" t="s">
        <v>46</v>
      </c>
      <c r="AG70" s="124" t="s">
        <v>46</v>
      </c>
      <c r="AH70" s="124" t="s">
        <v>46</v>
      </c>
      <c r="AI70" s="124" t="s">
        <v>46</v>
      </c>
      <c r="AJ70" s="124" t="s">
        <v>46</v>
      </c>
      <c r="AK70" s="124" t="s">
        <v>46</v>
      </c>
      <c r="AL70" s="124" t="s">
        <v>46</v>
      </c>
      <c r="AM70" s="124" t="s">
        <v>46</v>
      </c>
      <c r="AN70" s="124" t="s">
        <v>46</v>
      </c>
      <c r="AO70" s="125" t="s">
        <v>46</v>
      </c>
    </row>
    <row r="71" spans="1:41" x14ac:dyDescent="0.35">
      <c r="A71" s="74" t="s">
        <v>25</v>
      </c>
      <c r="B71" s="195">
        <v>7467</v>
      </c>
      <c r="C71" s="195">
        <v>6273</v>
      </c>
      <c r="D71" s="167">
        <v>6870</v>
      </c>
      <c r="E71" s="167">
        <v>6736</v>
      </c>
      <c r="F71" s="167">
        <v>6810</v>
      </c>
      <c r="G71" s="167">
        <v>6205</v>
      </c>
      <c r="H71" s="167">
        <v>6541</v>
      </c>
      <c r="I71" s="167">
        <v>6041</v>
      </c>
      <c r="J71" s="167">
        <v>6426</v>
      </c>
      <c r="K71" s="167">
        <v>7487</v>
      </c>
      <c r="L71" s="167">
        <v>7072</v>
      </c>
      <c r="M71" s="167">
        <v>5971</v>
      </c>
      <c r="N71" s="167">
        <f>SUM(B71:M71)/12</f>
        <v>6658.25</v>
      </c>
      <c r="O71" s="167">
        <v>4642</v>
      </c>
      <c r="P71" s="167">
        <v>876</v>
      </c>
      <c r="Q71" s="167">
        <v>848</v>
      </c>
      <c r="R71" s="167">
        <v>1208</v>
      </c>
      <c r="S71" s="167">
        <v>3755</v>
      </c>
      <c r="T71" s="167">
        <v>3394</v>
      </c>
      <c r="U71" s="167">
        <v>4230</v>
      </c>
      <c r="V71" s="167">
        <v>3893</v>
      </c>
      <c r="W71" s="167">
        <v>3404</v>
      </c>
      <c r="X71" s="167">
        <v>3358</v>
      </c>
      <c r="Y71" s="167">
        <v>5482</v>
      </c>
      <c r="Z71" s="167">
        <v>5234</v>
      </c>
      <c r="AA71" s="167">
        <v>6304</v>
      </c>
      <c r="AB71" s="169">
        <f>SUM(O71:AA71)/13</f>
        <v>3586.7692307692309</v>
      </c>
      <c r="AC71" s="124">
        <f>(O71-D71)/D71</f>
        <v>-0.32430858806404655</v>
      </c>
      <c r="AD71" s="124">
        <f t="shared" si="11"/>
        <v>-0.86995249406175768</v>
      </c>
      <c r="AE71" s="124">
        <f t="shared" si="11"/>
        <v>-0.87547723935389132</v>
      </c>
      <c r="AF71" s="124">
        <f t="shared" si="11"/>
        <v>-0.80531829170024172</v>
      </c>
      <c r="AG71" s="124">
        <f t="shared" si="11"/>
        <v>-0.42592875707078426</v>
      </c>
      <c r="AH71" s="124">
        <f t="shared" si="11"/>
        <v>-0.4381724879986757</v>
      </c>
      <c r="AI71" s="124">
        <f t="shared" si="11"/>
        <v>-0.34173669467787116</v>
      </c>
      <c r="AJ71" s="124">
        <f t="shared" si="11"/>
        <v>-0.48003205556297585</v>
      </c>
      <c r="AK71" s="124">
        <f t="shared" si="11"/>
        <v>-0.51866515837104077</v>
      </c>
      <c r="AL71" s="124">
        <f t="shared" si="11"/>
        <v>-0.43761513984257244</v>
      </c>
      <c r="AM71" s="124">
        <f>(Y71-B71)/B71</f>
        <v>-0.26583634659166999</v>
      </c>
      <c r="AN71" s="124">
        <f>(Z71-C71)/C71</f>
        <v>-0.16563047983421011</v>
      </c>
      <c r="AO71" s="125">
        <f>(AA71-D71)/D71</f>
        <v>-8.2387190684133915E-2</v>
      </c>
    </row>
    <row r="72" spans="1:41" x14ac:dyDescent="0.35">
      <c r="A72" s="74" t="s">
        <v>26</v>
      </c>
      <c r="B72" s="197">
        <v>0</v>
      </c>
      <c r="C72" s="197">
        <v>0</v>
      </c>
      <c r="D72" s="198">
        <v>0</v>
      </c>
      <c r="E72" s="198">
        <v>0</v>
      </c>
      <c r="F72" s="198">
        <v>0</v>
      </c>
      <c r="G72" s="198">
        <v>0</v>
      </c>
      <c r="H72" s="198">
        <v>0</v>
      </c>
      <c r="I72" s="198">
        <v>0</v>
      </c>
      <c r="J72" s="198">
        <v>0</v>
      </c>
      <c r="K72" s="198">
        <v>0</v>
      </c>
      <c r="L72" s="198">
        <v>0</v>
      </c>
      <c r="M72" s="198">
        <v>0</v>
      </c>
      <c r="N72" s="198">
        <f>((B71*B72)+(C71*C72)+(D71*D72)+(E71*E72)+(F71*F72)+(G71*G72)+(H71*H72)+(I71*I72)+(J71*J72)+(K71*K72)+(L71*L72)+(M71*M72))/SUM(B71:M71)</f>
        <v>0</v>
      </c>
      <c r="O72" s="124">
        <v>2.8866867729426971E-2</v>
      </c>
      <c r="P72" s="124">
        <v>0.1449771689497717</v>
      </c>
      <c r="Q72" s="124">
        <v>5.3066037735849059E-2</v>
      </c>
      <c r="R72" s="124">
        <v>0.10430463576158941</v>
      </c>
      <c r="S72" s="124">
        <v>6.5512649800266318E-2</v>
      </c>
      <c r="T72" s="124">
        <v>4.5374189746611671E-2</v>
      </c>
      <c r="U72" s="124">
        <v>4.5390070921985819E-2</v>
      </c>
      <c r="V72" s="124">
        <v>4.032879527356794E-2</v>
      </c>
      <c r="W72" s="124">
        <v>7.4030552291421858E-2</v>
      </c>
      <c r="X72" s="124">
        <v>7.4151280524121496E-2</v>
      </c>
      <c r="Y72" s="124">
        <v>0.35771616198467715</v>
      </c>
      <c r="Z72" s="124">
        <v>0.39338937714940769</v>
      </c>
      <c r="AA72" s="124">
        <v>0.35818527918781728</v>
      </c>
      <c r="AB72" s="124">
        <f>((O71*O72)+(P71*P72)+(Q71*Q72)+(R71*R72)+(S71*S72)+(T71*T72)+(U71*U72)+(V71*V72)+(W71*W72)+(X71*X72)+(Y71*Y72)+(Z71*Z72)+(AA71*AA72))/SUM(O71:AA71)</f>
        <v>0.170712876383289</v>
      </c>
      <c r="AC72" s="124" t="s">
        <v>46</v>
      </c>
      <c r="AD72" s="124" t="s">
        <v>46</v>
      </c>
      <c r="AE72" s="124" t="s">
        <v>46</v>
      </c>
      <c r="AF72" s="124" t="s">
        <v>46</v>
      </c>
      <c r="AG72" s="124" t="s">
        <v>46</v>
      </c>
      <c r="AH72" s="124" t="s">
        <v>46</v>
      </c>
      <c r="AI72" s="124" t="s">
        <v>46</v>
      </c>
      <c r="AJ72" s="124" t="s">
        <v>46</v>
      </c>
      <c r="AK72" s="124" t="s">
        <v>46</v>
      </c>
      <c r="AL72" s="124" t="s">
        <v>46</v>
      </c>
      <c r="AM72" s="124" t="s">
        <v>46</v>
      </c>
      <c r="AN72" s="124" t="s">
        <v>46</v>
      </c>
      <c r="AO72" s="125" t="s">
        <v>46</v>
      </c>
    </row>
    <row r="73" spans="1:41" x14ac:dyDescent="0.35">
      <c r="A73" s="181" t="s">
        <v>28</v>
      </c>
      <c r="B73" s="235">
        <v>44803</v>
      </c>
      <c r="C73" s="235">
        <v>37673</v>
      </c>
      <c r="D73" s="229">
        <v>41839</v>
      </c>
      <c r="E73" s="229">
        <v>45543</v>
      </c>
      <c r="F73" s="229">
        <v>44607</v>
      </c>
      <c r="G73" s="229">
        <v>40944</v>
      </c>
      <c r="H73" s="229">
        <v>43040</v>
      </c>
      <c r="I73" s="229">
        <v>40919</v>
      </c>
      <c r="J73" s="229">
        <v>40760</v>
      </c>
      <c r="K73" s="229">
        <v>46447</v>
      </c>
      <c r="L73" s="229">
        <v>44040</v>
      </c>
      <c r="M73" s="229">
        <v>40410</v>
      </c>
      <c r="N73" s="229">
        <f>SUM(B73:M73)/12</f>
        <v>42585.416666666664</v>
      </c>
      <c r="O73" s="229">
        <v>39587</v>
      </c>
      <c r="P73" s="229">
        <v>16240</v>
      </c>
      <c r="Q73" s="229">
        <v>14869</v>
      </c>
      <c r="R73" s="229">
        <v>17553</v>
      </c>
      <c r="S73" s="229">
        <v>37868</v>
      </c>
      <c r="T73" s="229">
        <v>36805</v>
      </c>
      <c r="U73" s="229">
        <v>38337</v>
      </c>
      <c r="V73" s="229">
        <v>44441</v>
      </c>
      <c r="W73" s="229">
        <v>37962</v>
      </c>
      <c r="X73" s="229">
        <v>35311</v>
      </c>
      <c r="Y73" s="229">
        <v>33862</v>
      </c>
      <c r="Z73" s="229">
        <v>31790</v>
      </c>
      <c r="AA73" s="229">
        <v>38642</v>
      </c>
      <c r="AB73" s="230">
        <f>SUM(O73:AA73)/13</f>
        <v>32559</v>
      </c>
      <c r="AC73" s="175">
        <f>(O73-D73)/D73</f>
        <v>-5.3825378235617484E-2</v>
      </c>
      <c r="AD73" s="175">
        <f t="shared" si="11"/>
        <v>-0.64341391651845503</v>
      </c>
      <c r="AE73" s="175">
        <f t="shared" si="11"/>
        <v>-0.66666666666666663</v>
      </c>
      <c r="AF73" s="175">
        <f t="shared" si="11"/>
        <v>-0.57129249706916763</v>
      </c>
      <c r="AG73" s="175">
        <f t="shared" si="11"/>
        <v>-0.12016728624535317</v>
      </c>
      <c r="AH73" s="175">
        <f t="shared" si="11"/>
        <v>-0.10054009140008309</v>
      </c>
      <c r="AI73" s="175">
        <f t="shared" si="11"/>
        <v>-5.9445534838076547E-2</v>
      </c>
      <c r="AJ73" s="175">
        <f t="shared" si="11"/>
        <v>-4.318901113096648E-2</v>
      </c>
      <c r="AK73" s="175">
        <f t="shared" si="11"/>
        <v>-0.13801089918256132</v>
      </c>
      <c r="AL73" s="175">
        <f t="shared" si="11"/>
        <v>-0.12618163820836426</v>
      </c>
      <c r="AM73" s="175">
        <f>(Y73-B73)/B73</f>
        <v>-0.24420239716090442</v>
      </c>
      <c r="AN73" s="175">
        <f>(Z73-C73)/C73</f>
        <v>-0.15615958378679692</v>
      </c>
      <c r="AO73" s="189">
        <f>(AA73-D73)/D73</f>
        <v>-7.6411960132890366E-2</v>
      </c>
    </row>
    <row r="74" spans="1:41" ht="17.25" customHeight="1" x14ac:dyDescent="0.35">
      <c r="A74" s="56" t="s">
        <v>29</v>
      </c>
      <c r="B74" s="23"/>
      <c r="C74" s="23"/>
      <c r="D74" s="23"/>
      <c r="E74" s="23"/>
      <c r="F74" s="23"/>
      <c r="G74" s="23"/>
      <c r="H74" s="23"/>
      <c r="I74" s="23"/>
      <c r="J74" s="2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53"/>
    </row>
    <row r="75" spans="1:41" ht="12" customHeight="1" x14ac:dyDescent="0.35">
      <c r="A75" s="75" t="s">
        <v>125</v>
      </c>
      <c r="B75" s="29"/>
      <c r="C75" s="29"/>
      <c r="D75" s="29"/>
      <c r="E75" s="29"/>
      <c r="F75" s="29"/>
      <c r="G75" s="29"/>
      <c r="H75" s="29"/>
      <c r="I75" s="29"/>
      <c r="J75" s="29"/>
      <c r="K75" s="23"/>
      <c r="L75" s="23"/>
      <c r="M75" s="23"/>
      <c r="N75" s="60"/>
      <c r="O75" s="23"/>
      <c r="P75" s="23"/>
      <c r="Q75" s="23"/>
      <c r="R75" s="23"/>
      <c r="S75" s="23"/>
      <c r="T75" s="23"/>
      <c r="U75" s="23"/>
      <c r="V75" s="23"/>
      <c r="W75" s="23"/>
      <c r="X75" s="23"/>
      <c r="Y75" s="23"/>
      <c r="Z75" s="23"/>
      <c r="AA75" s="23"/>
      <c r="AB75" s="23"/>
      <c r="AC75" s="23"/>
      <c r="AD75" s="23"/>
      <c r="AE75" s="60"/>
      <c r="AF75" s="152"/>
      <c r="AG75" s="152"/>
      <c r="AH75" s="152"/>
      <c r="AI75" s="152"/>
      <c r="AJ75" s="152"/>
      <c r="AK75" s="152"/>
      <c r="AL75" s="152"/>
      <c r="AM75" s="152"/>
      <c r="AN75" s="152"/>
      <c r="AO75" s="152"/>
    </row>
    <row r="76" spans="1:41" ht="12" customHeight="1" x14ac:dyDescent="0.35">
      <c r="A76" s="75" t="s">
        <v>30</v>
      </c>
      <c r="B76" s="29"/>
      <c r="C76" s="29"/>
      <c r="D76" s="29"/>
      <c r="E76" s="29"/>
      <c r="F76" s="29"/>
      <c r="G76" s="29"/>
      <c r="H76" s="29"/>
      <c r="I76" s="29"/>
      <c r="J76" s="29"/>
      <c r="K76" s="23"/>
      <c r="L76" s="23"/>
      <c r="M76" s="23"/>
      <c r="N76" s="60"/>
      <c r="O76" s="23"/>
      <c r="P76" s="23"/>
      <c r="Q76" s="23"/>
      <c r="R76" s="23"/>
      <c r="S76" s="23"/>
      <c r="T76" s="23"/>
      <c r="U76" s="23"/>
      <c r="V76" s="23"/>
      <c r="W76" s="23"/>
      <c r="X76" s="23"/>
      <c r="Y76" s="23"/>
      <c r="Z76" s="23"/>
      <c r="AA76" s="23"/>
      <c r="AB76" s="23"/>
      <c r="AC76" s="23"/>
      <c r="AD76" s="23"/>
      <c r="AE76" s="60"/>
      <c r="AF76" s="152"/>
      <c r="AG76" s="152"/>
      <c r="AH76" s="152"/>
      <c r="AI76" s="152"/>
      <c r="AJ76" s="152"/>
      <c r="AK76" s="152"/>
      <c r="AL76" s="152"/>
      <c r="AM76" s="152"/>
      <c r="AN76" s="152"/>
      <c r="AO76" s="152"/>
    </row>
    <row r="77" spans="1:41" ht="12" customHeight="1" x14ac:dyDescent="0.35">
      <c r="A77" s="75" t="s">
        <v>271</v>
      </c>
      <c r="B77" s="29"/>
      <c r="C77" s="29"/>
      <c r="D77" s="29"/>
      <c r="E77" s="29"/>
      <c r="F77" s="29"/>
      <c r="G77" s="29"/>
      <c r="H77" s="29"/>
      <c r="I77" s="29"/>
      <c r="J77" s="29"/>
      <c r="K77" s="23"/>
      <c r="L77" s="23"/>
      <c r="M77" s="23"/>
      <c r="N77" s="60"/>
      <c r="O77" s="23"/>
      <c r="P77" s="23"/>
      <c r="Q77" s="23"/>
      <c r="R77" s="23"/>
      <c r="S77" s="23"/>
      <c r="T77" s="23"/>
      <c r="U77" s="23"/>
      <c r="V77" s="23"/>
      <c r="W77" s="23"/>
      <c r="X77" s="23"/>
      <c r="Y77" s="23"/>
      <c r="Z77" s="23"/>
      <c r="AA77" s="23"/>
      <c r="AB77" s="23"/>
      <c r="AC77" s="23"/>
      <c r="AD77" s="23"/>
      <c r="AE77" s="60"/>
      <c r="AF77" s="152"/>
      <c r="AG77" s="152"/>
      <c r="AH77" s="152"/>
      <c r="AI77" s="152"/>
      <c r="AJ77" s="152"/>
      <c r="AK77" s="152"/>
      <c r="AL77" s="152"/>
      <c r="AM77" s="152"/>
      <c r="AN77" s="152"/>
      <c r="AO77" s="152"/>
    </row>
    <row r="78" spans="1:41" ht="12" customHeight="1" x14ac:dyDescent="0.35">
      <c r="A78" s="75" t="s">
        <v>43</v>
      </c>
      <c r="B78" s="26"/>
      <c r="C78" s="26"/>
      <c r="D78" s="26"/>
      <c r="E78" s="26"/>
      <c r="F78" s="26"/>
      <c r="G78" s="26"/>
      <c r="H78" s="26"/>
      <c r="I78" s="26"/>
      <c r="J78" s="26"/>
      <c r="K78" s="67"/>
      <c r="L78" s="67"/>
      <c r="M78" s="67"/>
      <c r="N78" s="68"/>
      <c r="O78" s="67"/>
      <c r="P78" s="67"/>
      <c r="Q78" s="67"/>
      <c r="R78" s="67"/>
      <c r="S78" s="67"/>
      <c r="T78" s="67"/>
      <c r="U78" s="67"/>
      <c r="V78" s="67"/>
      <c r="W78" s="67"/>
      <c r="X78" s="67"/>
      <c r="Y78" s="67"/>
      <c r="Z78" s="67"/>
      <c r="AA78" s="67"/>
      <c r="AB78" s="67"/>
      <c r="AC78" s="67"/>
      <c r="AD78" s="67"/>
      <c r="AE78" s="68"/>
      <c r="AF78" s="69"/>
      <c r="AG78" s="69"/>
      <c r="AH78" s="69"/>
      <c r="AI78" s="69"/>
      <c r="AJ78" s="69"/>
      <c r="AK78" s="69"/>
      <c r="AL78" s="69"/>
      <c r="AM78" s="69"/>
      <c r="AN78" s="69"/>
      <c r="AO78" s="69"/>
    </row>
    <row r="79" spans="1:41" ht="12" customHeight="1" x14ac:dyDescent="0.35">
      <c r="A79" s="241" t="s">
        <v>49</v>
      </c>
      <c r="B79" s="241"/>
      <c r="C79" s="241"/>
      <c r="D79" s="241"/>
      <c r="E79" s="241"/>
      <c r="F79" s="241"/>
      <c r="G79" s="241"/>
      <c r="H79" s="241"/>
      <c r="I79" s="241"/>
      <c r="J79" s="241"/>
      <c r="K79" s="228"/>
      <c r="L79" s="228"/>
      <c r="M79" s="228"/>
      <c r="N79" s="228"/>
      <c r="O79" s="228"/>
      <c r="P79" s="228"/>
      <c r="Q79" s="228"/>
      <c r="R79" s="228"/>
      <c r="S79" s="228"/>
      <c r="T79" s="228"/>
      <c r="U79" s="228"/>
      <c r="V79" s="228"/>
      <c r="W79" s="228"/>
      <c r="X79" s="228"/>
      <c r="Y79" s="228"/>
      <c r="Z79" s="228"/>
      <c r="AA79" s="228"/>
      <c r="AB79" s="228"/>
      <c r="AC79" s="228"/>
      <c r="AD79" s="228"/>
      <c r="AE79" s="228"/>
      <c r="AF79" s="228"/>
      <c r="AG79" s="228"/>
      <c r="AH79" s="228"/>
      <c r="AI79" s="228"/>
      <c r="AJ79" s="228"/>
      <c r="AK79" s="228"/>
      <c r="AL79" s="228"/>
      <c r="AM79" s="228"/>
      <c r="AN79" s="228"/>
      <c r="AO79" s="244"/>
    </row>
    <row r="80" spans="1:41" ht="12" customHeight="1" x14ac:dyDescent="0.35">
      <c r="A80" s="92" t="s">
        <v>59</v>
      </c>
      <c r="B80" s="92"/>
      <c r="C80" s="92"/>
      <c r="D80" s="29"/>
      <c r="E80" s="29"/>
      <c r="F80" s="29"/>
      <c r="G80" s="29"/>
      <c r="H80" s="29"/>
      <c r="I80" s="29"/>
      <c r="J80" s="29"/>
      <c r="K80" s="23"/>
      <c r="L80" s="23"/>
      <c r="M80" s="23"/>
      <c r="N80" s="60"/>
      <c r="O80" s="23"/>
      <c r="P80" s="23"/>
      <c r="Q80" s="23"/>
      <c r="R80" s="23"/>
      <c r="S80" s="23"/>
      <c r="T80" s="23"/>
      <c r="U80" s="23"/>
      <c r="V80" s="23"/>
      <c r="W80" s="23"/>
      <c r="X80" s="23"/>
      <c r="Y80" s="23"/>
      <c r="Z80" s="23"/>
      <c r="AA80" s="23"/>
      <c r="AB80" s="23"/>
      <c r="AC80" s="23"/>
      <c r="AD80" s="23"/>
      <c r="AE80" s="60"/>
      <c r="AF80" s="152"/>
      <c r="AG80" s="152"/>
      <c r="AH80" s="152"/>
      <c r="AI80" s="152"/>
      <c r="AJ80" s="152"/>
      <c r="AK80" s="152"/>
      <c r="AL80" s="152"/>
      <c r="AM80" s="152"/>
      <c r="AN80" s="152"/>
      <c r="AO80" s="152"/>
    </row>
    <row r="81" spans="1:41" ht="12" customHeight="1" x14ac:dyDescent="0.35">
      <c r="A81" s="278" t="s">
        <v>268</v>
      </c>
      <c r="B81" s="92"/>
      <c r="C81" s="92"/>
      <c r="D81" s="29"/>
      <c r="E81" s="29"/>
      <c r="F81" s="29"/>
      <c r="G81" s="29"/>
      <c r="H81" s="29"/>
      <c r="I81" s="29"/>
      <c r="J81" s="29"/>
      <c r="K81" s="29"/>
      <c r="L81" s="29"/>
      <c r="M81" s="29"/>
      <c r="N81" s="84"/>
      <c r="O81" s="29"/>
      <c r="P81" s="29"/>
      <c r="Q81" s="29"/>
      <c r="R81" s="29"/>
      <c r="S81" s="29"/>
      <c r="T81" s="29"/>
      <c r="U81" s="29"/>
      <c r="V81" s="29"/>
      <c r="W81" s="29"/>
      <c r="X81" s="29"/>
      <c r="Y81" s="85"/>
      <c r="Z81" s="30"/>
      <c r="AA81" s="30"/>
      <c r="AB81" s="30"/>
      <c r="AC81" s="30"/>
      <c r="AD81" s="30"/>
      <c r="AE81" s="30"/>
      <c r="AF81" s="30"/>
      <c r="AG81" s="30"/>
      <c r="AH81" s="30"/>
      <c r="AI81" s="30"/>
      <c r="AJ81" s="30"/>
      <c r="AK81" s="31"/>
      <c r="AL81" s="31"/>
      <c r="AM81" s="31"/>
      <c r="AN81" s="31"/>
      <c r="AO81" s="243"/>
    </row>
    <row r="82" spans="1:41" ht="12" customHeight="1" x14ac:dyDescent="0.35">
      <c r="A82" s="92" t="s">
        <v>45</v>
      </c>
      <c r="B82" s="92"/>
      <c r="C82" s="92"/>
      <c r="D82" s="29"/>
      <c r="E82" s="29"/>
      <c r="F82" s="29"/>
      <c r="G82" s="29"/>
      <c r="H82" s="29"/>
      <c r="I82" s="29"/>
      <c r="J82" s="29"/>
      <c r="K82" s="23"/>
      <c r="L82" s="23"/>
      <c r="M82" s="23"/>
      <c r="N82" s="60"/>
      <c r="O82" s="23"/>
      <c r="P82" s="23"/>
      <c r="Q82" s="23"/>
      <c r="R82" s="23"/>
      <c r="S82" s="23"/>
      <c r="T82" s="23"/>
      <c r="U82" s="23"/>
      <c r="V82" s="23"/>
      <c r="W82" s="23"/>
      <c r="X82" s="23"/>
      <c r="Y82" s="23"/>
      <c r="Z82" s="23"/>
      <c r="AA82" s="23"/>
      <c r="AB82" s="23"/>
      <c r="AC82" s="23"/>
      <c r="AD82" s="23"/>
      <c r="AE82" s="60"/>
      <c r="AF82" s="152"/>
      <c r="AG82" s="152"/>
      <c r="AH82" s="152"/>
      <c r="AI82" s="152"/>
      <c r="AJ82" s="152"/>
      <c r="AK82" s="152"/>
      <c r="AL82" s="152"/>
      <c r="AM82" s="152"/>
      <c r="AN82" s="152"/>
      <c r="AO82" s="152"/>
    </row>
    <row r="83" spans="1:41" ht="12" customHeight="1" x14ac:dyDescent="0.35">
      <c r="A83" s="75" t="s">
        <v>269</v>
      </c>
      <c r="B83" s="92"/>
      <c r="C83" s="92"/>
      <c r="D83" s="29"/>
      <c r="E83" s="29"/>
      <c r="F83" s="29"/>
      <c r="G83" s="29"/>
      <c r="H83" s="29"/>
      <c r="I83" s="29"/>
      <c r="J83" s="29"/>
      <c r="K83" s="23"/>
      <c r="L83" s="23"/>
      <c r="M83" s="23"/>
      <c r="N83" s="59"/>
      <c r="O83" s="23"/>
      <c r="P83" s="23"/>
      <c r="Q83" s="23"/>
      <c r="R83" s="23"/>
      <c r="S83" s="23"/>
      <c r="T83" s="23"/>
      <c r="U83" s="23"/>
      <c r="V83" s="23"/>
      <c r="W83" s="23"/>
      <c r="X83" s="23"/>
      <c r="Y83" s="23"/>
      <c r="Z83" s="23"/>
      <c r="AA83" s="23"/>
      <c r="AB83" s="23"/>
      <c r="AC83" s="23"/>
      <c r="AD83" s="23"/>
      <c r="AE83" s="60"/>
      <c r="AF83" s="24"/>
      <c r="AG83" s="24"/>
      <c r="AH83" s="24"/>
      <c r="AI83" s="24"/>
      <c r="AJ83" s="24"/>
      <c r="AK83" s="24"/>
      <c r="AL83" s="24"/>
      <c r="AM83" s="24"/>
      <c r="AN83" s="24"/>
      <c r="AO83" s="24"/>
    </row>
    <row r="84" spans="1:41" ht="12" customHeight="1" x14ac:dyDescent="0.35">
      <c r="A84" s="56" t="s">
        <v>32</v>
      </c>
      <c r="B84" s="56"/>
      <c r="C84" s="56"/>
      <c r="D84" s="113"/>
      <c r="E84" s="113"/>
      <c r="F84" s="113"/>
      <c r="G84" s="113"/>
      <c r="H84" s="113"/>
      <c r="I84" s="113"/>
      <c r="J84" s="113"/>
      <c r="K84" s="23"/>
      <c r="L84" s="23"/>
      <c r="M84" s="23"/>
      <c r="N84" s="59"/>
      <c r="O84" s="23"/>
      <c r="P84" s="23"/>
      <c r="Q84" s="23"/>
      <c r="R84" s="23"/>
      <c r="S84" s="23"/>
      <c r="T84" s="23"/>
      <c r="U84" s="23"/>
      <c r="V84" s="23"/>
      <c r="W84" s="23"/>
      <c r="X84" s="23"/>
      <c r="Y84" s="23"/>
      <c r="Z84" s="23"/>
      <c r="AA84" s="23"/>
      <c r="AB84" s="23"/>
      <c r="AC84" s="23"/>
      <c r="AD84" s="23"/>
      <c r="AE84" s="60"/>
      <c r="AF84" s="24"/>
      <c r="AG84" s="24"/>
      <c r="AH84" s="24"/>
      <c r="AI84" s="24"/>
      <c r="AJ84" s="24"/>
      <c r="AK84" s="24"/>
      <c r="AL84" s="24"/>
      <c r="AM84" s="24"/>
      <c r="AN84" s="24"/>
      <c r="AO84" s="24"/>
    </row>
    <row r="85" spans="1:41" ht="30" customHeight="1" x14ac:dyDescent="0.35">
      <c r="A85" s="61" t="s">
        <v>270</v>
      </c>
      <c r="B85" s="61"/>
      <c r="C85" s="61"/>
      <c r="D85" s="154"/>
      <c r="E85" s="154"/>
      <c r="F85" s="154"/>
      <c r="G85" s="154"/>
      <c r="H85" s="154"/>
      <c r="I85" s="154"/>
      <c r="J85" s="154"/>
      <c r="K85" s="23"/>
      <c r="L85" s="23"/>
      <c r="M85" s="23"/>
      <c r="N85" s="59"/>
      <c r="O85" s="23"/>
      <c r="P85" s="23"/>
      <c r="Q85" s="23"/>
      <c r="R85" s="23"/>
      <c r="S85" s="23"/>
      <c r="T85" s="23"/>
      <c r="U85" s="23"/>
      <c r="V85" s="23"/>
      <c r="W85" s="23"/>
      <c r="X85" s="23"/>
      <c r="Y85" s="23"/>
      <c r="Z85" s="23"/>
      <c r="AA85" s="23"/>
      <c r="AB85" s="23"/>
      <c r="AC85" s="23"/>
      <c r="AD85" s="23"/>
      <c r="AE85" s="60"/>
      <c r="AF85" s="24"/>
      <c r="AG85" s="24"/>
      <c r="AH85" s="24"/>
      <c r="AI85" s="24"/>
      <c r="AJ85" s="24"/>
      <c r="AK85" s="24"/>
      <c r="AL85" s="24"/>
      <c r="AM85" s="24"/>
      <c r="AN85" s="24"/>
      <c r="AO85" s="24"/>
    </row>
    <row r="86" spans="1:41" ht="20.25" customHeight="1" x14ac:dyDescent="0.35">
      <c r="A86" s="220" t="s">
        <v>235</v>
      </c>
      <c r="B86" s="165"/>
      <c r="C86" s="165"/>
      <c r="D86" s="165"/>
      <c r="E86" s="165"/>
      <c r="F86" s="165"/>
      <c r="G86" s="165"/>
      <c r="H86" s="165"/>
      <c r="I86" s="165"/>
      <c r="J86" s="165"/>
      <c r="K86" s="165"/>
      <c r="L86" s="165"/>
      <c r="M86" s="165"/>
      <c r="N86" s="165"/>
      <c r="O86" s="165"/>
      <c r="P86" s="165"/>
      <c r="Q86" s="165"/>
      <c r="R86" s="165"/>
      <c r="S86" s="165"/>
      <c r="T86" s="165"/>
      <c r="U86" s="165"/>
      <c r="V86" s="165"/>
      <c r="W86" s="165"/>
      <c r="X86" s="165"/>
      <c r="Y86" s="165"/>
      <c r="Z86" s="165"/>
      <c r="AA86" s="165"/>
      <c r="AB86" s="165"/>
      <c r="AC86" s="165"/>
      <c r="AD86" s="165"/>
      <c r="AE86" s="165"/>
      <c r="AF86" s="165"/>
      <c r="AG86" s="165"/>
      <c r="AH86" s="165"/>
      <c r="AI86" s="165"/>
      <c r="AJ86" s="165"/>
      <c r="AK86" s="165"/>
      <c r="AL86" s="165"/>
      <c r="AM86" s="165"/>
      <c r="AN86" s="165"/>
      <c r="AO86" s="166"/>
    </row>
    <row r="87" spans="1:41" x14ac:dyDescent="0.35">
      <c r="A87" s="137"/>
      <c r="B87" s="282" t="s">
        <v>145</v>
      </c>
      <c r="C87" s="283"/>
      <c r="D87" s="283"/>
      <c r="E87" s="283"/>
      <c r="F87" s="283"/>
      <c r="G87" s="283"/>
      <c r="H87" s="283"/>
      <c r="I87" s="283"/>
      <c r="J87" s="283"/>
      <c r="K87" s="283"/>
      <c r="L87" s="283"/>
      <c r="M87" s="283"/>
      <c r="N87" s="284"/>
      <c r="O87" s="279" t="s">
        <v>55</v>
      </c>
      <c r="P87" s="280"/>
      <c r="Q87" s="280"/>
      <c r="R87" s="280"/>
      <c r="S87" s="280"/>
      <c r="T87" s="280"/>
      <c r="U87" s="280"/>
      <c r="V87" s="280"/>
      <c r="W87" s="280"/>
      <c r="X87" s="280"/>
      <c r="Y87" s="280"/>
      <c r="Z87" s="280"/>
      <c r="AA87" s="280"/>
      <c r="AB87" s="281"/>
      <c r="AC87" s="281" t="s">
        <v>57</v>
      </c>
      <c r="AD87" s="281"/>
      <c r="AE87" s="281"/>
      <c r="AF87" s="281"/>
      <c r="AG87" s="281"/>
      <c r="AH87" s="281"/>
      <c r="AI87" s="281"/>
      <c r="AJ87" s="281"/>
      <c r="AK87" s="281"/>
      <c r="AL87" s="281"/>
      <c r="AM87" s="280"/>
      <c r="AN87" s="280"/>
      <c r="AO87" s="280"/>
    </row>
    <row r="88" spans="1:41" ht="44.15" customHeight="1" x14ac:dyDescent="0.35">
      <c r="A88" s="106" t="s">
        <v>35</v>
      </c>
      <c r="B88" s="107" t="s">
        <v>203</v>
      </c>
      <c r="C88" s="107" t="s">
        <v>204</v>
      </c>
      <c r="D88" s="107" t="s">
        <v>193</v>
      </c>
      <c r="E88" s="107" t="s">
        <v>194</v>
      </c>
      <c r="F88" s="107" t="s">
        <v>195</v>
      </c>
      <c r="G88" s="107" t="s">
        <v>196</v>
      </c>
      <c r="H88" s="107" t="s">
        <v>197</v>
      </c>
      <c r="I88" s="107" t="s">
        <v>198</v>
      </c>
      <c r="J88" s="107" t="s">
        <v>199</v>
      </c>
      <c r="K88" s="107" t="s">
        <v>200</v>
      </c>
      <c r="L88" s="107" t="s">
        <v>201</v>
      </c>
      <c r="M88" s="107" t="s">
        <v>202</v>
      </c>
      <c r="N88" s="107" t="s">
        <v>168</v>
      </c>
      <c r="O88" s="107" t="s">
        <v>219</v>
      </c>
      <c r="P88" s="107" t="s">
        <v>216</v>
      </c>
      <c r="Q88" s="107" t="s">
        <v>215</v>
      </c>
      <c r="R88" s="107" t="s">
        <v>214</v>
      </c>
      <c r="S88" s="107" t="s">
        <v>213</v>
      </c>
      <c r="T88" s="107" t="s">
        <v>212</v>
      </c>
      <c r="U88" s="107" t="s">
        <v>217</v>
      </c>
      <c r="V88" s="107" t="s">
        <v>211</v>
      </c>
      <c r="W88" s="107" t="s">
        <v>210</v>
      </c>
      <c r="X88" s="107" t="s">
        <v>209</v>
      </c>
      <c r="Y88" s="107" t="s">
        <v>208</v>
      </c>
      <c r="Z88" s="107" t="s">
        <v>207</v>
      </c>
      <c r="AA88" s="107" t="s">
        <v>206</v>
      </c>
      <c r="AB88" s="107" t="s">
        <v>205</v>
      </c>
      <c r="AC88" s="107" t="s">
        <v>60</v>
      </c>
      <c r="AD88" s="107" t="s">
        <v>61</v>
      </c>
      <c r="AE88" s="107" t="s">
        <v>62</v>
      </c>
      <c r="AF88" s="107" t="s">
        <v>63</v>
      </c>
      <c r="AG88" s="107" t="s">
        <v>64</v>
      </c>
      <c r="AH88" s="107" t="s">
        <v>65</v>
      </c>
      <c r="AI88" s="107" t="s">
        <v>66</v>
      </c>
      <c r="AJ88" s="107" t="s">
        <v>67</v>
      </c>
      <c r="AK88" s="107" t="s">
        <v>68</v>
      </c>
      <c r="AL88" s="107" t="s">
        <v>69</v>
      </c>
      <c r="AM88" s="107" t="s">
        <v>70</v>
      </c>
      <c r="AN88" s="107" t="s">
        <v>71</v>
      </c>
      <c r="AO88" s="131" t="s">
        <v>72</v>
      </c>
    </row>
    <row r="89" spans="1:41" x14ac:dyDescent="0.35">
      <c r="A89" s="74" t="s">
        <v>23</v>
      </c>
      <c r="B89" s="195">
        <v>238408</v>
      </c>
      <c r="C89" s="195">
        <v>199325</v>
      </c>
      <c r="D89" s="167">
        <v>235663</v>
      </c>
      <c r="E89" s="167">
        <v>240081</v>
      </c>
      <c r="F89" s="167">
        <v>242700</v>
      </c>
      <c r="G89" s="167">
        <v>213900</v>
      </c>
      <c r="H89" s="167">
        <v>226519</v>
      </c>
      <c r="I89" s="167">
        <v>215044</v>
      </c>
      <c r="J89" s="167">
        <v>222024</v>
      </c>
      <c r="K89" s="167">
        <v>238108</v>
      </c>
      <c r="L89" s="167">
        <v>219156</v>
      </c>
      <c r="M89" s="167">
        <v>209885</v>
      </c>
      <c r="N89" s="167">
        <f>SUM(B89:M89)/12</f>
        <v>225067.75</v>
      </c>
      <c r="O89" s="167">
        <v>224570</v>
      </c>
      <c r="P89" s="167">
        <v>107301</v>
      </c>
      <c r="Q89" s="167">
        <v>83716</v>
      </c>
      <c r="R89" s="167">
        <v>94984</v>
      </c>
      <c r="S89" s="167">
        <v>226642</v>
      </c>
      <c r="T89" s="167">
        <v>214782</v>
      </c>
      <c r="U89" s="167">
        <v>231645</v>
      </c>
      <c r="V89" s="167">
        <v>232766</v>
      </c>
      <c r="W89" s="167">
        <v>219493</v>
      </c>
      <c r="X89" s="167">
        <v>211196</v>
      </c>
      <c r="Y89" s="167">
        <v>210565</v>
      </c>
      <c r="Z89" s="167">
        <v>193590</v>
      </c>
      <c r="AA89" s="167">
        <v>233633</v>
      </c>
      <c r="AB89" s="169">
        <f>SUM(O89:AA89)/13</f>
        <v>191144.84615384616</v>
      </c>
      <c r="AC89" s="124">
        <f t="shared" ref="AC89:AL93" si="12">(O89-D89)/D89</f>
        <v>-4.7071453728417277E-2</v>
      </c>
      <c r="AD89" s="124">
        <f t="shared" si="12"/>
        <v>-0.55306334112237121</v>
      </c>
      <c r="AE89" s="124">
        <f t="shared" si="12"/>
        <v>-0.65506386485372892</v>
      </c>
      <c r="AF89" s="124">
        <f t="shared" si="12"/>
        <v>-0.55594202898550726</v>
      </c>
      <c r="AG89" s="198">
        <f t="shared" si="12"/>
        <v>5.4300080787925077E-4</v>
      </c>
      <c r="AH89" s="198">
        <f t="shared" si="12"/>
        <v>-1.2183553133312253E-3</v>
      </c>
      <c r="AI89" s="124">
        <f t="shared" si="12"/>
        <v>4.3333153172629986E-2</v>
      </c>
      <c r="AJ89" s="124">
        <f t="shared" si="12"/>
        <v>-2.2435197473415425E-2</v>
      </c>
      <c r="AK89" s="198">
        <f t="shared" si="12"/>
        <v>1.5377174250305718E-3</v>
      </c>
      <c r="AL89" s="198">
        <f t="shared" si="12"/>
        <v>6.2462777235152587E-3</v>
      </c>
      <c r="AM89" s="124">
        <f>(Y89-B89)/B89</f>
        <v>-0.11678718834938424</v>
      </c>
      <c r="AN89" s="124">
        <f>(Z89-C89)/C89</f>
        <v>-2.877210585726828E-2</v>
      </c>
      <c r="AO89" s="268">
        <f>(AA89-D89)/D89</f>
        <v>-8.613995408698014E-3</v>
      </c>
    </row>
    <row r="90" spans="1:41" x14ac:dyDescent="0.35">
      <c r="A90" s="74" t="s">
        <v>24</v>
      </c>
      <c r="B90" s="197">
        <v>0</v>
      </c>
      <c r="C90" s="197">
        <v>0</v>
      </c>
      <c r="D90" s="198">
        <v>0</v>
      </c>
      <c r="E90" s="198">
        <v>0</v>
      </c>
      <c r="F90" s="198">
        <v>0</v>
      </c>
      <c r="G90" s="198">
        <v>0</v>
      </c>
      <c r="H90" s="198">
        <v>0</v>
      </c>
      <c r="I90" s="198">
        <v>0</v>
      </c>
      <c r="J90" s="198">
        <v>0</v>
      </c>
      <c r="K90" s="198">
        <v>0</v>
      </c>
      <c r="L90" s="198">
        <v>0</v>
      </c>
      <c r="M90" s="198">
        <v>0</v>
      </c>
      <c r="N90" s="198">
        <f>((B89*B90)+(C89*C90)+(D89*D90)+(E89*E90)+(F89*F90)+(G89*G90)+(H89*H90)+(I89*I90)+(J89*J90)+(K89*K90)+(L89*L90)+(M89*M90))/SUM(B89:M89)</f>
        <v>0</v>
      </c>
      <c r="O90" s="124">
        <v>0.2768490893707975</v>
      </c>
      <c r="P90" s="124">
        <v>0.6605437041593275</v>
      </c>
      <c r="Q90" s="124">
        <v>0.54012375173204641</v>
      </c>
      <c r="R90" s="124">
        <v>0.46743662090457339</v>
      </c>
      <c r="S90" s="124">
        <v>0.46639634313145845</v>
      </c>
      <c r="T90" s="124">
        <v>0.44471603765678686</v>
      </c>
      <c r="U90" s="124">
        <v>0.44330333052731552</v>
      </c>
      <c r="V90" s="124">
        <v>0.46616344311454422</v>
      </c>
      <c r="W90" s="124">
        <v>0.52101433758707572</v>
      </c>
      <c r="X90" s="124">
        <v>0.54527074376408646</v>
      </c>
      <c r="Y90" s="124">
        <v>0.51373210172630779</v>
      </c>
      <c r="Z90" s="124">
        <v>0.49691099746887751</v>
      </c>
      <c r="AA90" s="124">
        <v>0.48960121215752911</v>
      </c>
      <c r="AB90" s="124">
        <f>((O89*O90)+(P89*P90)+(Q89*Q90)+(R89*R90)+(S89*S90)+(T89*T90)+(U89*U90)+(V89*V90)+(W89*W90)+(X89*X90)+(Y89*Y90)+(Z89*Z90)+(AA89*AA90))/SUM(O89:AA89)</f>
        <v>0.47622322660664507</v>
      </c>
      <c r="AC90" s="124" t="s">
        <v>46</v>
      </c>
      <c r="AD90" s="124" t="s">
        <v>46</v>
      </c>
      <c r="AE90" s="124" t="s">
        <v>46</v>
      </c>
      <c r="AF90" s="124" t="s">
        <v>46</v>
      </c>
      <c r="AG90" s="124" t="s">
        <v>46</v>
      </c>
      <c r="AH90" s="124" t="s">
        <v>46</v>
      </c>
      <c r="AI90" s="124" t="s">
        <v>46</v>
      </c>
      <c r="AJ90" s="124" t="s">
        <v>46</v>
      </c>
      <c r="AK90" s="124" t="s">
        <v>46</v>
      </c>
      <c r="AL90" s="124" t="s">
        <v>46</v>
      </c>
      <c r="AM90" s="124" t="s">
        <v>46</v>
      </c>
      <c r="AN90" s="124" t="s">
        <v>46</v>
      </c>
      <c r="AO90" s="125" t="s">
        <v>46</v>
      </c>
    </row>
    <row r="91" spans="1:41" x14ac:dyDescent="0.35">
      <c r="A91" s="74" t="s">
        <v>25</v>
      </c>
      <c r="B91" s="195">
        <v>13684</v>
      </c>
      <c r="C91" s="195">
        <v>11608</v>
      </c>
      <c r="D91" s="167">
        <v>13068</v>
      </c>
      <c r="E91" s="167">
        <v>12589</v>
      </c>
      <c r="F91" s="167">
        <v>13406</v>
      </c>
      <c r="G91" s="167">
        <v>11563</v>
      </c>
      <c r="H91" s="167">
        <v>12401</v>
      </c>
      <c r="I91" s="167">
        <v>11244</v>
      </c>
      <c r="J91" s="167">
        <v>12709</v>
      </c>
      <c r="K91" s="167">
        <v>14130</v>
      </c>
      <c r="L91" s="167">
        <v>13482</v>
      </c>
      <c r="M91" s="167">
        <v>11527</v>
      </c>
      <c r="N91" s="167">
        <f>SUM(B91:M91)/12</f>
        <v>12617.583333333334</v>
      </c>
      <c r="O91" s="167">
        <v>8378</v>
      </c>
      <c r="P91" s="167">
        <v>1608</v>
      </c>
      <c r="Q91" s="167">
        <v>1624</v>
      </c>
      <c r="R91" s="167">
        <v>2217</v>
      </c>
      <c r="S91" s="167">
        <v>6637</v>
      </c>
      <c r="T91" s="167">
        <v>6481</v>
      </c>
      <c r="U91" s="167">
        <v>8029</v>
      </c>
      <c r="V91" s="167">
        <v>6980</v>
      </c>
      <c r="W91" s="167">
        <v>6177</v>
      </c>
      <c r="X91" s="167">
        <v>5850</v>
      </c>
      <c r="Y91" s="167">
        <v>10765</v>
      </c>
      <c r="Z91" s="167">
        <v>10153</v>
      </c>
      <c r="AA91" s="167">
        <v>12721</v>
      </c>
      <c r="AB91" s="169">
        <f>SUM(O91:AA91)/13</f>
        <v>6740</v>
      </c>
      <c r="AC91" s="124">
        <f>(O91-D91)/D91</f>
        <v>-0.35889194980104072</v>
      </c>
      <c r="AD91" s="124">
        <f t="shared" si="12"/>
        <v>-0.87226944157597908</v>
      </c>
      <c r="AE91" s="124">
        <f t="shared" si="12"/>
        <v>-0.87886021184544239</v>
      </c>
      <c r="AF91" s="124">
        <f t="shared" si="12"/>
        <v>-0.80826775058375855</v>
      </c>
      <c r="AG91" s="124">
        <f t="shared" si="12"/>
        <v>-0.46480122570760424</v>
      </c>
      <c r="AH91" s="124">
        <f t="shared" si="12"/>
        <v>-0.42360369975097828</v>
      </c>
      <c r="AI91" s="124">
        <f t="shared" si="12"/>
        <v>-0.36824297741757811</v>
      </c>
      <c r="AJ91" s="124">
        <f t="shared" si="12"/>
        <v>-0.50601556970983719</v>
      </c>
      <c r="AK91" s="124">
        <f t="shared" si="12"/>
        <v>-0.54183355585224746</v>
      </c>
      <c r="AL91" s="124">
        <f t="shared" si="12"/>
        <v>-0.49249587924004512</v>
      </c>
      <c r="AM91" s="124">
        <f>(Y91-B91)/B91</f>
        <v>-0.21331482022800352</v>
      </c>
      <c r="AN91" s="124">
        <f>(Z91-C91)/C91</f>
        <v>-0.12534458993797382</v>
      </c>
      <c r="AO91" s="125">
        <f>(AA91-D91)/D91</f>
        <v>-2.6553412917049282E-2</v>
      </c>
    </row>
    <row r="92" spans="1:41" x14ac:dyDescent="0.35">
      <c r="A92" s="74" t="s">
        <v>26</v>
      </c>
      <c r="B92" s="197">
        <v>0</v>
      </c>
      <c r="C92" s="197">
        <v>0</v>
      </c>
      <c r="D92" s="198">
        <v>0</v>
      </c>
      <c r="E92" s="198">
        <v>0</v>
      </c>
      <c r="F92" s="198">
        <v>0</v>
      </c>
      <c r="G92" s="198">
        <v>0</v>
      </c>
      <c r="H92" s="198">
        <v>0</v>
      </c>
      <c r="I92" s="198">
        <v>0</v>
      </c>
      <c r="J92" s="198">
        <v>0</v>
      </c>
      <c r="K92" s="198">
        <v>0</v>
      </c>
      <c r="L92" s="198">
        <v>0</v>
      </c>
      <c r="M92" s="198">
        <v>0</v>
      </c>
      <c r="N92" s="198">
        <f>((B91*B92)+(C91*C92)+(D91*D92)+(E91*E92)+(F91*F92)+(G91*G92)+(H91*H92)+(I91*I92)+(J91*J92)+(K91*K92)+(L91*L92)+(M91*M92))/SUM(B91:M91)</f>
        <v>0</v>
      </c>
      <c r="O92" s="124">
        <v>2.8288374313678682E-2</v>
      </c>
      <c r="P92" s="124">
        <v>0.26927860696517414</v>
      </c>
      <c r="Q92" s="124">
        <v>0.18041871921182265</v>
      </c>
      <c r="R92" s="124">
        <v>0.17320703653585928</v>
      </c>
      <c r="S92" s="124">
        <v>0.10848274822962181</v>
      </c>
      <c r="T92" s="124">
        <v>7.9463045826261375E-2</v>
      </c>
      <c r="U92" s="124">
        <v>9.3037738199028525E-2</v>
      </c>
      <c r="V92" s="124">
        <v>6.6762177650429799E-2</v>
      </c>
      <c r="W92" s="124">
        <v>9.5353731584911769E-2</v>
      </c>
      <c r="X92" s="124">
        <v>0.112991452991453</v>
      </c>
      <c r="Y92" s="124">
        <v>0.47106363214119834</v>
      </c>
      <c r="Z92" s="124">
        <v>0.48232049640500346</v>
      </c>
      <c r="AA92" s="124">
        <v>0.45082933731624875</v>
      </c>
      <c r="AB92" s="124">
        <f>((O91*O92)+(P91*P92)+(Q91*Q92)+(R91*R92)+(S91*S92)+(T91*T92)+(U91*U92)+(V91*V92)+(W91*W92)+(X91*X92)+(Y91*Y92)+(Z91*Z92)+(AA91*AA92))/SUM(O91:AA91)</f>
        <v>0.23679525222551928</v>
      </c>
      <c r="AC92" s="124" t="s">
        <v>46</v>
      </c>
      <c r="AD92" s="124" t="s">
        <v>46</v>
      </c>
      <c r="AE92" s="124" t="s">
        <v>46</v>
      </c>
      <c r="AF92" s="124" t="s">
        <v>46</v>
      </c>
      <c r="AG92" s="124" t="s">
        <v>46</v>
      </c>
      <c r="AH92" s="124" t="s">
        <v>46</v>
      </c>
      <c r="AI92" s="124" t="s">
        <v>46</v>
      </c>
      <c r="AJ92" s="124" t="s">
        <v>46</v>
      </c>
      <c r="AK92" s="124" t="s">
        <v>46</v>
      </c>
      <c r="AL92" s="124" t="s">
        <v>46</v>
      </c>
      <c r="AM92" s="124" t="s">
        <v>46</v>
      </c>
      <c r="AN92" s="124" t="s">
        <v>46</v>
      </c>
      <c r="AO92" s="125" t="s">
        <v>46</v>
      </c>
    </row>
    <row r="93" spans="1:41" x14ac:dyDescent="0.35">
      <c r="A93" s="181" t="s">
        <v>28</v>
      </c>
      <c r="B93" s="235">
        <v>57697</v>
      </c>
      <c r="C93" s="235">
        <v>48935</v>
      </c>
      <c r="D93" s="229">
        <v>54940</v>
      </c>
      <c r="E93" s="229">
        <v>58433</v>
      </c>
      <c r="F93" s="229">
        <v>59041</v>
      </c>
      <c r="G93" s="229">
        <v>53585</v>
      </c>
      <c r="H93" s="229">
        <v>56292</v>
      </c>
      <c r="I93" s="229">
        <v>52111</v>
      </c>
      <c r="J93" s="229">
        <v>53790</v>
      </c>
      <c r="K93" s="229">
        <v>61655</v>
      </c>
      <c r="L93" s="229">
        <v>55449</v>
      </c>
      <c r="M93" s="229">
        <v>50536</v>
      </c>
      <c r="N93" s="229">
        <f>SUM(B93:M93)/12</f>
        <v>55205.333333333336</v>
      </c>
      <c r="O93" s="229">
        <v>51552</v>
      </c>
      <c r="P93" s="229">
        <v>19831</v>
      </c>
      <c r="Q93" s="229">
        <v>17965</v>
      </c>
      <c r="R93" s="229">
        <v>22217</v>
      </c>
      <c r="S93" s="229">
        <v>48069</v>
      </c>
      <c r="T93" s="229">
        <v>46830</v>
      </c>
      <c r="U93" s="229">
        <v>52184</v>
      </c>
      <c r="V93" s="229">
        <v>58412</v>
      </c>
      <c r="W93" s="229">
        <v>49691</v>
      </c>
      <c r="X93" s="229">
        <v>45096</v>
      </c>
      <c r="Y93" s="229">
        <v>43951</v>
      </c>
      <c r="Z93" s="229">
        <v>42148</v>
      </c>
      <c r="AA93" s="229">
        <v>51064</v>
      </c>
      <c r="AB93" s="230">
        <f>SUM(O93:AA93)/13</f>
        <v>42231.538461538461</v>
      </c>
      <c r="AC93" s="175">
        <f>(O93-D93)/D93</f>
        <v>-6.1667273389151803E-2</v>
      </c>
      <c r="AD93" s="175">
        <f t="shared" si="12"/>
        <v>-0.66061985521879762</v>
      </c>
      <c r="AE93" s="175">
        <f t="shared" si="12"/>
        <v>-0.69571992344303113</v>
      </c>
      <c r="AF93" s="175">
        <f t="shared" si="12"/>
        <v>-0.58538770178221522</v>
      </c>
      <c r="AG93" s="175">
        <f t="shared" si="12"/>
        <v>-0.14607759539543808</v>
      </c>
      <c r="AH93" s="175">
        <f t="shared" si="12"/>
        <v>-0.10134136746560227</v>
      </c>
      <c r="AI93" s="175">
        <f t="shared" si="12"/>
        <v>-2.9856850715746421E-2</v>
      </c>
      <c r="AJ93" s="175">
        <f t="shared" si="12"/>
        <v>-5.2599140377909331E-2</v>
      </c>
      <c r="AK93" s="175">
        <f t="shared" si="12"/>
        <v>-0.10384317120236614</v>
      </c>
      <c r="AL93" s="175">
        <f t="shared" si="12"/>
        <v>-0.10764603451005224</v>
      </c>
      <c r="AM93" s="175">
        <f>(Y93-B93)/B93</f>
        <v>-0.23824462277068131</v>
      </c>
      <c r="AN93" s="175">
        <f>(Z93-C93)/C93</f>
        <v>-0.13869418616532134</v>
      </c>
      <c r="AO93" s="189">
        <f>(AA93-D93)/D93</f>
        <v>-7.0549690571532583E-2</v>
      </c>
    </row>
    <row r="94" spans="1:41" ht="17.149999999999999" customHeight="1" x14ac:dyDescent="0.35">
      <c r="A94" s="56" t="s">
        <v>29</v>
      </c>
      <c r="B94" s="2"/>
      <c r="C94" s="2"/>
      <c r="D94" s="2"/>
      <c r="E94" s="2"/>
      <c r="F94" s="2"/>
      <c r="G94" s="2"/>
      <c r="H94" s="2"/>
      <c r="I94" s="2"/>
      <c r="J94" s="2"/>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239"/>
    </row>
    <row r="95" spans="1:41" ht="12" customHeight="1" x14ac:dyDescent="0.35">
      <c r="A95" s="75" t="s">
        <v>125</v>
      </c>
      <c r="B95" s="26"/>
      <c r="C95" s="26"/>
      <c r="D95" s="26"/>
      <c r="E95" s="26"/>
      <c r="F95" s="26"/>
      <c r="G95" s="26"/>
      <c r="H95" s="26"/>
      <c r="I95" s="26"/>
      <c r="J95" s="26"/>
      <c r="K95" s="67"/>
      <c r="L95" s="67"/>
      <c r="M95" s="67"/>
      <c r="N95" s="68"/>
      <c r="O95" s="67"/>
      <c r="P95" s="67"/>
      <c r="Q95" s="67"/>
      <c r="R95" s="67"/>
      <c r="S95" s="67"/>
      <c r="T95" s="67"/>
      <c r="U95" s="67"/>
      <c r="V95" s="67"/>
      <c r="W95" s="67"/>
      <c r="X95" s="67"/>
      <c r="Y95" s="67"/>
      <c r="Z95" s="67"/>
      <c r="AA95" s="67"/>
      <c r="AB95" s="67"/>
      <c r="AC95" s="67"/>
      <c r="AD95" s="67"/>
      <c r="AE95" s="68"/>
      <c r="AF95" s="69"/>
      <c r="AG95" s="69"/>
      <c r="AH95" s="69"/>
      <c r="AI95" s="69"/>
      <c r="AJ95" s="69"/>
      <c r="AK95" s="69"/>
      <c r="AL95" s="69"/>
      <c r="AM95" s="69"/>
      <c r="AN95" s="69"/>
      <c r="AO95" s="69"/>
    </row>
    <row r="96" spans="1:41" ht="12" customHeight="1" x14ac:dyDescent="0.35">
      <c r="A96" s="75" t="s">
        <v>30</v>
      </c>
      <c r="B96" s="29"/>
      <c r="C96" s="29"/>
      <c r="D96" s="29"/>
      <c r="E96" s="29"/>
      <c r="F96" s="29"/>
      <c r="G96" s="29"/>
      <c r="H96" s="29"/>
      <c r="I96" s="29"/>
      <c r="J96" s="29"/>
      <c r="K96" s="67"/>
      <c r="L96" s="67"/>
      <c r="M96" s="67"/>
      <c r="N96" s="68"/>
      <c r="O96" s="67"/>
      <c r="P96" s="67"/>
      <c r="Q96" s="67"/>
      <c r="R96" s="67"/>
      <c r="S96" s="67"/>
      <c r="T96" s="67"/>
      <c r="U96" s="67"/>
      <c r="V96" s="67"/>
      <c r="W96" s="67"/>
      <c r="X96" s="67"/>
      <c r="Y96" s="67"/>
      <c r="Z96" s="67"/>
      <c r="AA96" s="67"/>
      <c r="AB96" s="67"/>
      <c r="AC96" s="67"/>
      <c r="AD96" s="67"/>
      <c r="AE96" s="68"/>
      <c r="AF96" s="69"/>
      <c r="AG96" s="69"/>
      <c r="AH96" s="69"/>
      <c r="AI96" s="69"/>
      <c r="AJ96" s="69"/>
      <c r="AK96" s="69"/>
      <c r="AL96" s="69"/>
      <c r="AM96" s="69"/>
      <c r="AN96" s="69"/>
      <c r="AO96" s="69"/>
    </row>
    <row r="97" spans="1:41" ht="12" customHeight="1" x14ac:dyDescent="0.35">
      <c r="A97" s="75" t="s">
        <v>271</v>
      </c>
      <c r="B97" s="29"/>
      <c r="C97" s="29"/>
      <c r="D97" s="29"/>
      <c r="E97" s="29"/>
      <c r="F97" s="29"/>
      <c r="G97" s="29"/>
      <c r="H97" s="29"/>
      <c r="I97" s="29"/>
      <c r="J97" s="29"/>
      <c r="K97" s="23"/>
      <c r="L97" s="23"/>
      <c r="M97" s="23"/>
      <c r="N97" s="60"/>
      <c r="O97" s="23"/>
      <c r="P97" s="23"/>
      <c r="Q97" s="23"/>
      <c r="R97" s="23"/>
      <c r="S97" s="23"/>
      <c r="T97" s="23"/>
      <c r="U97" s="23"/>
      <c r="V97" s="23"/>
      <c r="W97" s="23"/>
      <c r="X97" s="23"/>
      <c r="Y97" s="23"/>
      <c r="Z97" s="23"/>
      <c r="AA97" s="23"/>
      <c r="AB97" s="23"/>
      <c r="AC97" s="23"/>
      <c r="AD97" s="23"/>
      <c r="AE97" s="60"/>
      <c r="AF97" s="152"/>
      <c r="AG97" s="152"/>
      <c r="AH97" s="152"/>
      <c r="AI97" s="152"/>
      <c r="AJ97" s="152"/>
      <c r="AK97" s="152"/>
      <c r="AL97" s="152"/>
      <c r="AM97" s="152"/>
      <c r="AN97" s="152"/>
      <c r="AO97" s="152"/>
    </row>
    <row r="98" spans="1:41" ht="12" customHeight="1" x14ac:dyDescent="0.35">
      <c r="A98" s="75" t="s">
        <v>43</v>
      </c>
      <c r="B98" s="26"/>
      <c r="C98" s="26"/>
      <c r="D98" s="26"/>
      <c r="E98" s="26"/>
      <c r="F98" s="26"/>
      <c r="G98" s="26"/>
      <c r="H98" s="26"/>
      <c r="I98" s="26"/>
      <c r="J98" s="26"/>
      <c r="K98" s="67"/>
      <c r="L98" s="67"/>
      <c r="M98" s="67"/>
      <c r="N98" s="68"/>
      <c r="O98" s="67"/>
      <c r="P98" s="67"/>
      <c r="Q98" s="67"/>
      <c r="R98" s="67"/>
      <c r="S98" s="67"/>
      <c r="T98" s="67"/>
      <c r="U98" s="67"/>
      <c r="V98" s="67"/>
      <c r="W98" s="67"/>
      <c r="X98" s="67"/>
      <c r="Y98" s="67"/>
      <c r="Z98" s="67"/>
      <c r="AA98" s="67"/>
      <c r="AB98" s="67"/>
      <c r="AC98" s="67"/>
      <c r="AD98" s="67"/>
      <c r="AE98" s="68"/>
      <c r="AF98" s="69"/>
      <c r="AG98" s="69"/>
      <c r="AH98" s="69"/>
      <c r="AI98" s="69"/>
      <c r="AJ98" s="69"/>
      <c r="AK98" s="69"/>
      <c r="AL98" s="69"/>
      <c r="AM98" s="69"/>
      <c r="AN98" s="69"/>
      <c r="AO98" s="69"/>
    </row>
    <row r="99" spans="1:41" ht="12" customHeight="1" x14ac:dyDescent="0.35">
      <c r="A99" s="241" t="s">
        <v>49</v>
      </c>
      <c r="B99" s="241"/>
      <c r="C99" s="241"/>
      <c r="D99" s="241"/>
      <c r="E99" s="241"/>
      <c r="F99" s="241"/>
      <c r="G99" s="241"/>
      <c r="H99" s="241"/>
      <c r="I99" s="241"/>
      <c r="J99" s="241"/>
      <c r="K99" s="228"/>
      <c r="L99" s="228"/>
      <c r="M99" s="228"/>
      <c r="N99" s="228"/>
      <c r="O99" s="228"/>
      <c r="P99" s="228"/>
      <c r="Q99" s="228"/>
      <c r="R99" s="228"/>
      <c r="S99" s="228"/>
      <c r="T99" s="228"/>
      <c r="U99" s="228"/>
      <c r="V99" s="228"/>
      <c r="W99" s="228"/>
      <c r="X99" s="228"/>
      <c r="Y99" s="228"/>
      <c r="Z99" s="228"/>
      <c r="AA99" s="228"/>
      <c r="AB99" s="228"/>
      <c r="AC99" s="228"/>
      <c r="AD99" s="228"/>
      <c r="AE99" s="228"/>
      <c r="AF99" s="228"/>
      <c r="AG99" s="228"/>
      <c r="AH99" s="228"/>
      <c r="AI99" s="228"/>
      <c r="AJ99" s="228"/>
      <c r="AK99" s="228"/>
      <c r="AL99" s="228"/>
      <c r="AM99" s="228"/>
      <c r="AN99" s="228"/>
      <c r="AO99" s="244"/>
    </row>
    <row r="100" spans="1:41" ht="12" customHeight="1" x14ac:dyDescent="0.35">
      <c r="A100" s="92" t="s">
        <v>59</v>
      </c>
      <c r="B100" s="92"/>
      <c r="C100" s="92"/>
      <c r="D100" s="29"/>
      <c r="E100" s="29"/>
      <c r="F100" s="29"/>
      <c r="G100" s="29"/>
      <c r="H100" s="29"/>
      <c r="I100" s="29"/>
      <c r="J100" s="29"/>
      <c r="K100" s="23"/>
      <c r="L100" s="23"/>
      <c r="M100" s="23"/>
      <c r="N100" s="60"/>
      <c r="O100" s="23"/>
      <c r="P100" s="23"/>
      <c r="Q100" s="23"/>
      <c r="R100" s="23"/>
      <c r="S100" s="23"/>
      <c r="T100" s="23"/>
      <c r="U100" s="23"/>
      <c r="V100" s="23"/>
      <c r="W100" s="23"/>
      <c r="X100" s="23"/>
      <c r="Y100" s="23"/>
      <c r="Z100" s="23"/>
      <c r="AA100" s="23"/>
      <c r="AB100" s="23"/>
      <c r="AC100" s="23"/>
      <c r="AD100" s="23"/>
      <c r="AE100" s="60"/>
      <c r="AF100" s="152"/>
      <c r="AG100" s="152"/>
      <c r="AH100" s="152"/>
      <c r="AI100" s="152"/>
      <c r="AJ100" s="152"/>
      <c r="AK100" s="152"/>
      <c r="AL100" s="152"/>
      <c r="AM100" s="152"/>
      <c r="AN100" s="152"/>
      <c r="AO100" s="152"/>
    </row>
    <row r="101" spans="1:41" ht="12" customHeight="1" x14ac:dyDescent="0.35">
      <c r="A101" s="278" t="s">
        <v>268</v>
      </c>
      <c r="B101" s="92"/>
      <c r="C101" s="92"/>
      <c r="D101" s="29"/>
      <c r="E101" s="29"/>
      <c r="F101" s="29"/>
      <c r="G101" s="29"/>
      <c r="H101" s="29"/>
      <c r="I101" s="29"/>
      <c r="J101" s="29"/>
      <c r="K101" s="29"/>
      <c r="L101" s="29"/>
      <c r="M101" s="29"/>
      <c r="N101" s="84"/>
      <c r="O101" s="29"/>
      <c r="P101" s="29"/>
      <c r="Q101" s="29"/>
      <c r="R101" s="29"/>
      <c r="S101" s="29"/>
      <c r="T101" s="29"/>
      <c r="U101" s="29"/>
      <c r="V101" s="29"/>
      <c r="W101" s="29"/>
      <c r="X101" s="29"/>
      <c r="Y101" s="85"/>
      <c r="Z101" s="30"/>
      <c r="AA101" s="30"/>
      <c r="AB101" s="30"/>
      <c r="AC101" s="30"/>
      <c r="AD101" s="30"/>
      <c r="AE101" s="30"/>
      <c r="AF101" s="30"/>
      <c r="AG101" s="30"/>
      <c r="AH101" s="30"/>
      <c r="AI101" s="30"/>
      <c r="AJ101" s="30"/>
      <c r="AK101" s="31"/>
      <c r="AL101" s="31"/>
      <c r="AM101" s="31"/>
      <c r="AN101" s="31"/>
      <c r="AO101" s="243"/>
    </row>
    <row r="102" spans="1:41" ht="12" customHeight="1" x14ac:dyDescent="0.35">
      <c r="A102" s="92" t="s">
        <v>45</v>
      </c>
      <c r="B102" s="92"/>
      <c r="C102" s="92"/>
      <c r="D102" s="29"/>
      <c r="E102" s="29"/>
      <c r="F102" s="29"/>
      <c r="G102" s="29"/>
      <c r="H102" s="29"/>
      <c r="I102" s="29"/>
      <c r="J102" s="29"/>
      <c r="K102" s="23"/>
      <c r="L102" s="23"/>
      <c r="M102" s="23"/>
      <c r="N102" s="60"/>
      <c r="O102" s="23"/>
      <c r="P102" s="23"/>
      <c r="Q102" s="23"/>
      <c r="R102" s="23"/>
      <c r="S102" s="23"/>
      <c r="T102" s="23"/>
      <c r="U102" s="23"/>
      <c r="V102" s="23"/>
      <c r="W102" s="23"/>
      <c r="X102" s="23"/>
      <c r="Y102" s="23"/>
      <c r="Z102" s="23"/>
      <c r="AA102" s="23"/>
      <c r="AB102" s="23"/>
      <c r="AC102" s="23"/>
      <c r="AD102" s="23"/>
      <c r="AE102" s="60"/>
      <c r="AF102" s="152"/>
      <c r="AG102" s="152"/>
      <c r="AH102" s="152"/>
      <c r="AI102" s="152"/>
      <c r="AJ102" s="152"/>
      <c r="AK102" s="152"/>
      <c r="AL102" s="152"/>
      <c r="AM102" s="152"/>
      <c r="AN102" s="152"/>
      <c r="AO102" s="152"/>
    </row>
    <row r="103" spans="1:41" ht="12" customHeight="1" x14ac:dyDescent="0.35">
      <c r="A103" s="75" t="s">
        <v>269</v>
      </c>
      <c r="B103" s="92"/>
      <c r="C103" s="92"/>
      <c r="D103" s="29"/>
      <c r="E103" s="29"/>
      <c r="F103" s="29"/>
      <c r="G103" s="29"/>
      <c r="H103" s="29"/>
      <c r="I103" s="29"/>
      <c r="J103" s="29"/>
      <c r="K103" s="23"/>
      <c r="L103" s="23"/>
      <c r="M103" s="23"/>
      <c r="N103" s="59"/>
      <c r="O103" s="23"/>
      <c r="P103" s="23"/>
      <c r="Q103" s="23"/>
      <c r="R103" s="23"/>
      <c r="S103" s="23"/>
      <c r="T103" s="23"/>
      <c r="U103" s="23"/>
      <c r="V103" s="23"/>
      <c r="W103" s="23"/>
      <c r="X103" s="23"/>
      <c r="Y103" s="23"/>
      <c r="Z103" s="23"/>
      <c r="AA103" s="23"/>
      <c r="AB103" s="23"/>
      <c r="AC103" s="23"/>
      <c r="AD103" s="23"/>
      <c r="AE103" s="60"/>
      <c r="AF103" s="24"/>
      <c r="AG103" s="24"/>
      <c r="AH103" s="24"/>
      <c r="AI103" s="24"/>
      <c r="AJ103" s="24"/>
      <c r="AK103" s="24"/>
      <c r="AL103" s="24"/>
      <c r="AM103" s="24"/>
      <c r="AN103" s="24"/>
      <c r="AO103" s="24"/>
    </row>
    <row r="104" spans="1:41" ht="12" customHeight="1" x14ac:dyDescent="0.35">
      <c r="A104" s="56" t="s">
        <v>32</v>
      </c>
      <c r="B104" s="56"/>
      <c r="C104" s="56"/>
      <c r="K104" s="67"/>
      <c r="L104" s="67"/>
      <c r="M104" s="67"/>
      <c r="N104" s="71"/>
      <c r="O104" s="67"/>
      <c r="P104" s="67"/>
      <c r="Q104" s="67"/>
      <c r="R104" s="67"/>
      <c r="S104" s="67"/>
      <c r="T104" s="67"/>
      <c r="U104" s="67"/>
      <c r="V104" s="67"/>
      <c r="W104" s="67"/>
      <c r="X104" s="67"/>
      <c r="Y104" s="67"/>
      <c r="Z104" s="67"/>
      <c r="AA104" s="67"/>
      <c r="AB104" s="67"/>
      <c r="AC104" s="67"/>
      <c r="AD104" s="67"/>
      <c r="AE104" s="68"/>
      <c r="AF104" s="73"/>
      <c r="AG104" s="73"/>
      <c r="AH104" s="73"/>
      <c r="AI104" s="73"/>
      <c r="AJ104" s="73"/>
      <c r="AK104" s="73"/>
      <c r="AL104" s="73"/>
      <c r="AM104" s="73"/>
      <c r="AN104" s="73"/>
      <c r="AO104" s="73"/>
    </row>
    <row r="105" spans="1:41" ht="30" customHeight="1" x14ac:dyDescent="0.35">
      <c r="A105" s="61" t="s">
        <v>270</v>
      </c>
      <c r="B105" s="61"/>
      <c r="C105" s="61"/>
      <c r="D105" s="17"/>
      <c r="E105" s="17"/>
      <c r="F105" s="17"/>
      <c r="G105" s="17"/>
      <c r="H105" s="17"/>
      <c r="I105" s="17"/>
      <c r="J105" s="17"/>
      <c r="K105" s="67"/>
      <c r="L105" s="67"/>
      <c r="M105" s="67"/>
      <c r="N105" s="71"/>
      <c r="O105" s="67"/>
      <c r="P105" s="67"/>
      <c r="Q105" s="67"/>
      <c r="R105" s="67"/>
      <c r="S105" s="67"/>
      <c r="T105" s="67"/>
      <c r="U105" s="67"/>
      <c r="V105" s="67"/>
      <c r="W105" s="67"/>
      <c r="X105" s="67"/>
      <c r="Y105" s="67"/>
      <c r="Z105" s="67"/>
      <c r="AA105" s="67"/>
      <c r="AB105" s="67"/>
      <c r="AC105" s="67"/>
      <c r="AD105" s="67"/>
      <c r="AE105" s="68"/>
      <c r="AF105" s="73"/>
      <c r="AG105" s="73"/>
      <c r="AH105" s="73"/>
      <c r="AI105" s="73"/>
      <c r="AJ105" s="73"/>
      <c r="AK105" s="73"/>
      <c r="AL105" s="73"/>
      <c r="AM105" s="73"/>
      <c r="AN105" s="73"/>
      <c r="AO105" s="73"/>
    </row>
    <row r="106" spans="1:41" ht="20.25" customHeight="1" x14ac:dyDescent="0.35">
      <c r="A106" s="191" t="s">
        <v>234</v>
      </c>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240"/>
    </row>
    <row r="107" spans="1:41" x14ac:dyDescent="0.35">
      <c r="A107" s="137"/>
      <c r="B107" s="282" t="s">
        <v>145</v>
      </c>
      <c r="C107" s="283"/>
      <c r="D107" s="283"/>
      <c r="E107" s="283"/>
      <c r="F107" s="283"/>
      <c r="G107" s="283"/>
      <c r="H107" s="283"/>
      <c r="I107" s="283"/>
      <c r="J107" s="283"/>
      <c r="K107" s="283"/>
      <c r="L107" s="283"/>
      <c r="M107" s="283"/>
      <c r="N107" s="284"/>
      <c r="O107" s="279" t="s">
        <v>55</v>
      </c>
      <c r="P107" s="280"/>
      <c r="Q107" s="280"/>
      <c r="R107" s="280"/>
      <c r="S107" s="280"/>
      <c r="T107" s="280"/>
      <c r="U107" s="280"/>
      <c r="V107" s="280"/>
      <c r="W107" s="280"/>
      <c r="X107" s="280"/>
      <c r="Y107" s="280"/>
      <c r="Z107" s="280"/>
      <c r="AA107" s="280"/>
      <c r="AB107" s="281"/>
      <c r="AC107" s="281" t="s">
        <v>57</v>
      </c>
      <c r="AD107" s="281"/>
      <c r="AE107" s="281"/>
      <c r="AF107" s="281"/>
      <c r="AG107" s="281"/>
      <c r="AH107" s="281"/>
      <c r="AI107" s="281"/>
      <c r="AJ107" s="281"/>
      <c r="AK107" s="281"/>
      <c r="AL107" s="281"/>
      <c r="AM107" s="280"/>
      <c r="AN107" s="280"/>
      <c r="AO107" s="280"/>
    </row>
    <row r="108" spans="1:41" ht="44.15" customHeight="1" x14ac:dyDescent="0.35">
      <c r="A108" s="106" t="s">
        <v>35</v>
      </c>
      <c r="B108" s="107" t="s">
        <v>203</v>
      </c>
      <c r="C108" s="107" t="s">
        <v>204</v>
      </c>
      <c r="D108" s="107" t="s">
        <v>193</v>
      </c>
      <c r="E108" s="107" t="s">
        <v>194</v>
      </c>
      <c r="F108" s="107" t="s">
        <v>195</v>
      </c>
      <c r="G108" s="107" t="s">
        <v>196</v>
      </c>
      <c r="H108" s="107" t="s">
        <v>197</v>
      </c>
      <c r="I108" s="107" t="s">
        <v>198</v>
      </c>
      <c r="J108" s="107" t="s">
        <v>199</v>
      </c>
      <c r="K108" s="107" t="s">
        <v>200</v>
      </c>
      <c r="L108" s="107" t="s">
        <v>201</v>
      </c>
      <c r="M108" s="107" t="s">
        <v>202</v>
      </c>
      <c r="N108" s="107" t="s">
        <v>168</v>
      </c>
      <c r="O108" s="107" t="s">
        <v>219</v>
      </c>
      <c r="P108" s="107" t="s">
        <v>216</v>
      </c>
      <c r="Q108" s="107" t="s">
        <v>215</v>
      </c>
      <c r="R108" s="107" t="s">
        <v>214</v>
      </c>
      <c r="S108" s="107" t="s">
        <v>213</v>
      </c>
      <c r="T108" s="107" t="s">
        <v>212</v>
      </c>
      <c r="U108" s="107" t="s">
        <v>217</v>
      </c>
      <c r="V108" s="107" t="s">
        <v>211</v>
      </c>
      <c r="W108" s="107" t="s">
        <v>210</v>
      </c>
      <c r="X108" s="107" t="s">
        <v>209</v>
      </c>
      <c r="Y108" s="107" t="s">
        <v>208</v>
      </c>
      <c r="Z108" s="107" t="s">
        <v>207</v>
      </c>
      <c r="AA108" s="107" t="s">
        <v>206</v>
      </c>
      <c r="AB108" s="107" t="s">
        <v>205</v>
      </c>
      <c r="AC108" s="107" t="s">
        <v>60</v>
      </c>
      <c r="AD108" s="107" t="s">
        <v>61</v>
      </c>
      <c r="AE108" s="107" t="s">
        <v>62</v>
      </c>
      <c r="AF108" s="107" t="s">
        <v>63</v>
      </c>
      <c r="AG108" s="107" t="s">
        <v>64</v>
      </c>
      <c r="AH108" s="107" t="s">
        <v>65</v>
      </c>
      <c r="AI108" s="107" t="s">
        <v>66</v>
      </c>
      <c r="AJ108" s="107" t="s">
        <v>67</v>
      </c>
      <c r="AK108" s="107" t="s">
        <v>68</v>
      </c>
      <c r="AL108" s="107" t="s">
        <v>69</v>
      </c>
      <c r="AM108" s="107" t="s">
        <v>70</v>
      </c>
      <c r="AN108" s="107" t="s">
        <v>71</v>
      </c>
      <c r="AO108" s="131" t="s">
        <v>72</v>
      </c>
    </row>
    <row r="109" spans="1:41" x14ac:dyDescent="0.35">
      <c r="A109" s="74" t="s">
        <v>23</v>
      </c>
      <c r="B109" s="142" t="s">
        <v>46</v>
      </c>
      <c r="C109" s="142" t="s">
        <v>46</v>
      </c>
      <c r="D109" s="142" t="s">
        <v>46</v>
      </c>
      <c r="E109" s="142" t="s">
        <v>46</v>
      </c>
      <c r="F109" s="142" t="s">
        <v>46</v>
      </c>
      <c r="G109" s="142" t="s">
        <v>46</v>
      </c>
      <c r="H109" s="142" t="s">
        <v>46</v>
      </c>
      <c r="I109" s="142" t="s">
        <v>46</v>
      </c>
      <c r="J109" s="142" t="s">
        <v>46</v>
      </c>
      <c r="K109" s="142" t="s">
        <v>46</v>
      </c>
      <c r="L109" s="142" t="s">
        <v>46</v>
      </c>
      <c r="M109" s="142" t="s">
        <v>46</v>
      </c>
      <c r="N109" s="142" t="s">
        <v>46</v>
      </c>
      <c r="O109" s="142" t="s">
        <v>46</v>
      </c>
      <c r="P109" s="142" t="s">
        <v>46</v>
      </c>
      <c r="Q109" s="142" t="s">
        <v>46</v>
      </c>
      <c r="R109" s="142" t="s">
        <v>46</v>
      </c>
      <c r="S109" s="142" t="s">
        <v>46</v>
      </c>
      <c r="T109" s="142" t="s">
        <v>46</v>
      </c>
      <c r="U109" s="142" t="s">
        <v>46</v>
      </c>
      <c r="V109" s="142" t="s">
        <v>46</v>
      </c>
      <c r="W109" s="142" t="s">
        <v>46</v>
      </c>
      <c r="X109" s="142" t="s">
        <v>46</v>
      </c>
      <c r="Y109" s="142" t="s">
        <v>46</v>
      </c>
      <c r="Z109" s="142" t="s">
        <v>46</v>
      </c>
      <c r="AA109" s="142" t="s">
        <v>46</v>
      </c>
      <c r="AB109" s="142" t="s">
        <v>46</v>
      </c>
      <c r="AC109" s="142" t="s">
        <v>46</v>
      </c>
      <c r="AD109" s="142" t="s">
        <v>46</v>
      </c>
      <c r="AE109" s="142" t="s">
        <v>46</v>
      </c>
      <c r="AF109" s="142" t="s">
        <v>46</v>
      </c>
      <c r="AG109" s="142" t="s">
        <v>46</v>
      </c>
      <c r="AH109" s="142" t="s">
        <v>46</v>
      </c>
      <c r="AI109" s="142" t="s">
        <v>46</v>
      </c>
      <c r="AJ109" s="142" t="s">
        <v>46</v>
      </c>
      <c r="AK109" s="142" t="s">
        <v>46</v>
      </c>
      <c r="AL109" s="142" t="s">
        <v>46</v>
      </c>
      <c r="AM109" s="142" t="s">
        <v>46</v>
      </c>
      <c r="AN109" s="142" t="s">
        <v>46</v>
      </c>
      <c r="AO109" s="247" t="s">
        <v>46</v>
      </c>
    </row>
    <row r="110" spans="1:41" x14ac:dyDescent="0.35">
      <c r="A110" s="74" t="s">
        <v>24</v>
      </c>
      <c r="B110" s="142" t="s">
        <v>46</v>
      </c>
      <c r="C110" s="142" t="s">
        <v>46</v>
      </c>
      <c r="D110" s="142" t="s">
        <v>46</v>
      </c>
      <c r="E110" s="142" t="s">
        <v>46</v>
      </c>
      <c r="F110" s="142" t="s">
        <v>46</v>
      </c>
      <c r="G110" s="142" t="s">
        <v>46</v>
      </c>
      <c r="H110" s="142" t="s">
        <v>46</v>
      </c>
      <c r="I110" s="142" t="s">
        <v>46</v>
      </c>
      <c r="J110" s="142" t="s">
        <v>46</v>
      </c>
      <c r="K110" s="142" t="s">
        <v>46</v>
      </c>
      <c r="L110" s="142" t="s">
        <v>46</v>
      </c>
      <c r="M110" s="142" t="s">
        <v>46</v>
      </c>
      <c r="N110" s="142" t="s">
        <v>46</v>
      </c>
      <c r="O110" s="142" t="s">
        <v>46</v>
      </c>
      <c r="P110" s="142" t="s">
        <v>46</v>
      </c>
      <c r="Q110" s="142" t="s">
        <v>46</v>
      </c>
      <c r="R110" s="142" t="s">
        <v>46</v>
      </c>
      <c r="S110" s="142" t="s">
        <v>46</v>
      </c>
      <c r="T110" s="142" t="s">
        <v>46</v>
      </c>
      <c r="U110" s="142" t="s">
        <v>46</v>
      </c>
      <c r="V110" s="142" t="s">
        <v>46</v>
      </c>
      <c r="W110" s="142" t="s">
        <v>46</v>
      </c>
      <c r="X110" s="142" t="s">
        <v>46</v>
      </c>
      <c r="Y110" s="142" t="s">
        <v>46</v>
      </c>
      <c r="Z110" s="142" t="s">
        <v>46</v>
      </c>
      <c r="AA110" s="142" t="s">
        <v>46</v>
      </c>
      <c r="AB110" s="142" t="s">
        <v>46</v>
      </c>
      <c r="AC110" s="142" t="s">
        <v>46</v>
      </c>
      <c r="AD110" s="142" t="s">
        <v>46</v>
      </c>
      <c r="AE110" s="142" t="s">
        <v>46</v>
      </c>
      <c r="AF110" s="142" t="s">
        <v>46</v>
      </c>
      <c r="AG110" s="142" t="s">
        <v>46</v>
      </c>
      <c r="AH110" s="142" t="s">
        <v>46</v>
      </c>
      <c r="AI110" s="142" t="s">
        <v>46</v>
      </c>
      <c r="AJ110" s="142" t="s">
        <v>46</v>
      </c>
      <c r="AK110" s="142" t="s">
        <v>46</v>
      </c>
      <c r="AL110" s="142" t="s">
        <v>46</v>
      </c>
      <c r="AM110" s="142" t="s">
        <v>46</v>
      </c>
      <c r="AN110" s="142" t="s">
        <v>46</v>
      </c>
      <c r="AO110" s="247" t="s">
        <v>46</v>
      </c>
    </row>
    <row r="111" spans="1:41" x14ac:dyDescent="0.35">
      <c r="A111" s="74" t="s">
        <v>25</v>
      </c>
      <c r="B111" s="142" t="s">
        <v>46</v>
      </c>
      <c r="C111" s="142" t="s">
        <v>46</v>
      </c>
      <c r="D111" s="142" t="s">
        <v>46</v>
      </c>
      <c r="E111" s="142" t="s">
        <v>46</v>
      </c>
      <c r="F111" s="142" t="s">
        <v>46</v>
      </c>
      <c r="G111" s="142" t="s">
        <v>46</v>
      </c>
      <c r="H111" s="142" t="s">
        <v>46</v>
      </c>
      <c r="I111" s="142" t="s">
        <v>46</v>
      </c>
      <c r="J111" s="142" t="s">
        <v>46</v>
      </c>
      <c r="K111" s="142" t="s">
        <v>46</v>
      </c>
      <c r="L111" s="142" t="s">
        <v>46</v>
      </c>
      <c r="M111" s="142" t="s">
        <v>46</v>
      </c>
      <c r="N111" s="142" t="s">
        <v>46</v>
      </c>
      <c r="O111" s="142" t="s">
        <v>46</v>
      </c>
      <c r="P111" s="142" t="s">
        <v>46</v>
      </c>
      <c r="Q111" s="142" t="s">
        <v>46</v>
      </c>
      <c r="R111" s="142" t="s">
        <v>46</v>
      </c>
      <c r="S111" s="142" t="s">
        <v>46</v>
      </c>
      <c r="T111" s="142" t="s">
        <v>46</v>
      </c>
      <c r="U111" s="142" t="s">
        <v>46</v>
      </c>
      <c r="V111" s="142" t="s">
        <v>46</v>
      </c>
      <c r="W111" s="142" t="s">
        <v>46</v>
      </c>
      <c r="X111" s="142" t="s">
        <v>46</v>
      </c>
      <c r="Y111" s="142" t="s">
        <v>46</v>
      </c>
      <c r="Z111" s="142" t="s">
        <v>46</v>
      </c>
      <c r="AA111" s="142" t="s">
        <v>46</v>
      </c>
      <c r="AB111" s="142" t="s">
        <v>46</v>
      </c>
      <c r="AC111" s="142" t="s">
        <v>46</v>
      </c>
      <c r="AD111" s="142" t="s">
        <v>46</v>
      </c>
      <c r="AE111" s="142" t="s">
        <v>46</v>
      </c>
      <c r="AF111" s="142" t="s">
        <v>46</v>
      </c>
      <c r="AG111" s="142" t="s">
        <v>46</v>
      </c>
      <c r="AH111" s="142" t="s">
        <v>46</v>
      </c>
      <c r="AI111" s="142" t="s">
        <v>46</v>
      </c>
      <c r="AJ111" s="142" t="s">
        <v>46</v>
      </c>
      <c r="AK111" s="142" t="s">
        <v>46</v>
      </c>
      <c r="AL111" s="142" t="s">
        <v>46</v>
      </c>
      <c r="AM111" s="142" t="s">
        <v>46</v>
      </c>
      <c r="AN111" s="142" t="s">
        <v>46</v>
      </c>
      <c r="AO111" s="247" t="s">
        <v>46</v>
      </c>
    </row>
    <row r="112" spans="1:41" x14ac:dyDescent="0.35">
      <c r="A112" s="74" t="s">
        <v>26</v>
      </c>
      <c r="B112" s="142" t="s">
        <v>46</v>
      </c>
      <c r="C112" s="142" t="s">
        <v>46</v>
      </c>
      <c r="D112" s="142" t="s">
        <v>46</v>
      </c>
      <c r="E112" s="142" t="s">
        <v>46</v>
      </c>
      <c r="F112" s="142" t="s">
        <v>46</v>
      </c>
      <c r="G112" s="142" t="s">
        <v>46</v>
      </c>
      <c r="H112" s="142" t="s">
        <v>46</v>
      </c>
      <c r="I112" s="142" t="s">
        <v>46</v>
      </c>
      <c r="J112" s="142" t="s">
        <v>46</v>
      </c>
      <c r="K112" s="142" t="s">
        <v>46</v>
      </c>
      <c r="L112" s="142" t="s">
        <v>46</v>
      </c>
      <c r="M112" s="142" t="s">
        <v>46</v>
      </c>
      <c r="N112" s="142" t="s">
        <v>46</v>
      </c>
      <c r="O112" s="142" t="s">
        <v>46</v>
      </c>
      <c r="P112" s="142" t="s">
        <v>46</v>
      </c>
      <c r="Q112" s="142" t="s">
        <v>46</v>
      </c>
      <c r="R112" s="142" t="s">
        <v>46</v>
      </c>
      <c r="S112" s="142" t="s">
        <v>46</v>
      </c>
      <c r="T112" s="142" t="s">
        <v>46</v>
      </c>
      <c r="U112" s="142" t="s">
        <v>46</v>
      </c>
      <c r="V112" s="142" t="s">
        <v>46</v>
      </c>
      <c r="W112" s="142" t="s">
        <v>46</v>
      </c>
      <c r="X112" s="142" t="s">
        <v>46</v>
      </c>
      <c r="Y112" s="142" t="s">
        <v>46</v>
      </c>
      <c r="Z112" s="142" t="s">
        <v>46</v>
      </c>
      <c r="AA112" s="142" t="s">
        <v>46</v>
      </c>
      <c r="AB112" s="142" t="s">
        <v>46</v>
      </c>
      <c r="AC112" s="142" t="s">
        <v>46</v>
      </c>
      <c r="AD112" s="142" t="s">
        <v>46</v>
      </c>
      <c r="AE112" s="142" t="s">
        <v>46</v>
      </c>
      <c r="AF112" s="142" t="s">
        <v>46</v>
      </c>
      <c r="AG112" s="142" t="s">
        <v>46</v>
      </c>
      <c r="AH112" s="142" t="s">
        <v>46</v>
      </c>
      <c r="AI112" s="142" t="s">
        <v>46</v>
      </c>
      <c r="AJ112" s="142" t="s">
        <v>46</v>
      </c>
      <c r="AK112" s="142" t="s">
        <v>46</v>
      </c>
      <c r="AL112" s="142" t="s">
        <v>46</v>
      </c>
      <c r="AM112" s="142" t="s">
        <v>46</v>
      </c>
      <c r="AN112" s="142" t="s">
        <v>46</v>
      </c>
      <c r="AO112" s="247" t="s">
        <v>46</v>
      </c>
    </row>
    <row r="113" spans="1:41" x14ac:dyDescent="0.35">
      <c r="A113" s="181" t="s">
        <v>28</v>
      </c>
      <c r="B113" s="253" t="s">
        <v>46</v>
      </c>
      <c r="C113" s="253" t="s">
        <v>46</v>
      </c>
      <c r="D113" s="253" t="s">
        <v>46</v>
      </c>
      <c r="E113" s="253" t="s">
        <v>46</v>
      </c>
      <c r="F113" s="253" t="s">
        <v>46</v>
      </c>
      <c r="G113" s="253" t="s">
        <v>46</v>
      </c>
      <c r="H113" s="253" t="s">
        <v>46</v>
      </c>
      <c r="I113" s="253" t="s">
        <v>46</v>
      </c>
      <c r="J113" s="253" t="s">
        <v>46</v>
      </c>
      <c r="K113" s="253" t="s">
        <v>46</v>
      </c>
      <c r="L113" s="253" t="s">
        <v>46</v>
      </c>
      <c r="M113" s="253" t="s">
        <v>46</v>
      </c>
      <c r="N113" s="253" t="s">
        <v>46</v>
      </c>
      <c r="O113" s="253" t="s">
        <v>46</v>
      </c>
      <c r="P113" s="253" t="s">
        <v>46</v>
      </c>
      <c r="Q113" s="253" t="s">
        <v>46</v>
      </c>
      <c r="R113" s="253" t="s">
        <v>46</v>
      </c>
      <c r="S113" s="253" t="s">
        <v>46</v>
      </c>
      <c r="T113" s="253" t="s">
        <v>46</v>
      </c>
      <c r="U113" s="253" t="s">
        <v>46</v>
      </c>
      <c r="V113" s="253" t="s">
        <v>46</v>
      </c>
      <c r="W113" s="253" t="s">
        <v>46</v>
      </c>
      <c r="X113" s="253" t="s">
        <v>46</v>
      </c>
      <c r="Y113" s="253" t="s">
        <v>46</v>
      </c>
      <c r="Z113" s="253" t="s">
        <v>46</v>
      </c>
      <c r="AA113" s="253" t="s">
        <v>46</v>
      </c>
      <c r="AB113" s="253" t="s">
        <v>46</v>
      </c>
      <c r="AC113" s="253" t="s">
        <v>46</v>
      </c>
      <c r="AD113" s="253" t="s">
        <v>46</v>
      </c>
      <c r="AE113" s="253" t="s">
        <v>46</v>
      </c>
      <c r="AF113" s="253" t="s">
        <v>46</v>
      </c>
      <c r="AG113" s="253" t="s">
        <v>46</v>
      </c>
      <c r="AH113" s="253" t="s">
        <v>46</v>
      </c>
      <c r="AI113" s="253" t="s">
        <v>46</v>
      </c>
      <c r="AJ113" s="253" t="s">
        <v>46</v>
      </c>
      <c r="AK113" s="253" t="s">
        <v>46</v>
      </c>
      <c r="AL113" s="253" t="s">
        <v>46</v>
      </c>
      <c r="AM113" s="253" t="s">
        <v>46</v>
      </c>
      <c r="AN113" s="253" t="s">
        <v>46</v>
      </c>
      <c r="AO113" s="254" t="s">
        <v>46</v>
      </c>
    </row>
    <row r="114" spans="1:41" ht="17.25" customHeight="1" x14ac:dyDescent="0.35">
      <c r="A114" s="56" t="s">
        <v>29</v>
      </c>
      <c r="B114" s="23"/>
      <c r="C114" s="23"/>
      <c r="D114" s="23"/>
      <c r="E114" s="23"/>
      <c r="F114" s="23"/>
      <c r="G114" s="23"/>
      <c r="H114" s="23"/>
      <c r="I114" s="23"/>
      <c r="J114" s="2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3"/>
      <c r="AL114" s="113"/>
      <c r="AM114" s="113"/>
      <c r="AN114" s="113"/>
      <c r="AO114" s="153"/>
    </row>
    <row r="115" spans="1:41" ht="12" customHeight="1" x14ac:dyDescent="0.35">
      <c r="A115" s="75" t="s">
        <v>125</v>
      </c>
      <c r="B115" s="29"/>
      <c r="C115" s="29"/>
      <c r="D115" s="29"/>
      <c r="E115" s="29"/>
      <c r="F115" s="29"/>
      <c r="G115" s="29"/>
      <c r="H115" s="29"/>
      <c r="I115" s="29"/>
      <c r="J115" s="29"/>
      <c r="K115" s="23"/>
      <c r="L115" s="23"/>
      <c r="M115" s="23"/>
      <c r="N115" s="60"/>
      <c r="O115" s="23"/>
      <c r="P115" s="23"/>
      <c r="Q115" s="23"/>
      <c r="R115" s="23"/>
      <c r="S115" s="23"/>
      <c r="T115" s="23"/>
      <c r="U115" s="23"/>
      <c r="V115" s="23"/>
      <c r="W115" s="23"/>
      <c r="X115" s="23"/>
      <c r="Y115" s="23"/>
      <c r="Z115" s="23"/>
      <c r="AA115" s="23"/>
      <c r="AB115" s="23"/>
      <c r="AC115" s="23"/>
      <c r="AD115" s="23"/>
      <c r="AE115" s="60"/>
      <c r="AF115" s="152"/>
      <c r="AG115" s="152"/>
      <c r="AH115" s="152"/>
      <c r="AI115" s="152"/>
      <c r="AJ115" s="152"/>
      <c r="AK115" s="152"/>
      <c r="AL115" s="152"/>
      <c r="AM115" s="152"/>
      <c r="AN115" s="152"/>
      <c r="AO115" s="152"/>
    </row>
    <row r="116" spans="1:41" ht="12" customHeight="1" x14ac:dyDescent="0.35">
      <c r="A116" s="75" t="s">
        <v>30</v>
      </c>
      <c r="B116" s="29"/>
      <c r="C116" s="29"/>
      <c r="D116" s="29"/>
      <c r="E116" s="29"/>
      <c r="F116" s="29"/>
      <c r="G116" s="29"/>
      <c r="H116" s="29"/>
      <c r="I116" s="29"/>
      <c r="J116" s="29"/>
      <c r="K116" s="23"/>
      <c r="L116" s="23"/>
      <c r="M116" s="23"/>
      <c r="N116" s="60"/>
      <c r="O116" s="23"/>
      <c r="P116" s="23"/>
      <c r="Q116" s="23"/>
      <c r="R116" s="23"/>
      <c r="S116" s="23"/>
      <c r="T116" s="23"/>
      <c r="U116" s="23"/>
      <c r="V116" s="23"/>
      <c r="W116" s="23"/>
      <c r="X116" s="23"/>
      <c r="Y116" s="23"/>
      <c r="Z116" s="23"/>
      <c r="AA116" s="23"/>
      <c r="AB116" s="23"/>
      <c r="AC116" s="23"/>
      <c r="AD116" s="23"/>
      <c r="AE116" s="60"/>
      <c r="AF116" s="152"/>
      <c r="AG116" s="152"/>
      <c r="AH116" s="152"/>
      <c r="AI116" s="152"/>
      <c r="AJ116" s="152"/>
      <c r="AK116" s="152"/>
      <c r="AL116" s="152"/>
      <c r="AM116" s="152"/>
      <c r="AN116" s="152"/>
      <c r="AO116" s="152"/>
    </row>
    <row r="117" spans="1:41" ht="12" customHeight="1" x14ac:dyDescent="0.35">
      <c r="A117" s="75" t="s">
        <v>271</v>
      </c>
      <c r="B117" s="29"/>
      <c r="C117" s="29"/>
      <c r="D117" s="29"/>
      <c r="E117" s="29"/>
      <c r="F117" s="29"/>
      <c r="G117" s="29"/>
      <c r="H117" s="29"/>
      <c r="I117" s="29"/>
      <c r="J117" s="29"/>
      <c r="K117" s="23"/>
      <c r="L117" s="23"/>
      <c r="M117" s="23"/>
      <c r="N117" s="60"/>
      <c r="O117" s="23"/>
      <c r="P117" s="23"/>
      <c r="Q117" s="23"/>
      <c r="R117" s="23"/>
      <c r="S117" s="23"/>
      <c r="T117" s="23"/>
      <c r="U117" s="23"/>
      <c r="V117" s="23"/>
      <c r="W117" s="23"/>
      <c r="X117" s="23"/>
      <c r="Y117" s="23"/>
      <c r="Z117" s="23"/>
      <c r="AA117" s="23"/>
      <c r="AB117" s="23"/>
      <c r="AC117" s="23"/>
      <c r="AD117" s="23"/>
      <c r="AE117" s="60"/>
      <c r="AF117" s="152"/>
      <c r="AG117" s="152"/>
      <c r="AH117" s="152"/>
      <c r="AI117" s="152"/>
      <c r="AJ117" s="152"/>
      <c r="AK117" s="152"/>
      <c r="AL117" s="152"/>
      <c r="AM117" s="152"/>
      <c r="AN117" s="152"/>
      <c r="AO117" s="152"/>
    </row>
    <row r="118" spans="1:41" ht="12" customHeight="1" x14ac:dyDescent="0.35">
      <c r="A118" s="75" t="s">
        <v>43</v>
      </c>
      <c r="B118" s="26"/>
      <c r="C118" s="26"/>
      <c r="D118" s="26"/>
      <c r="E118" s="26"/>
      <c r="F118" s="26"/>
      <c r="G118" s="26"/>
      <c r="H118" s="26"/>
      <c r="I118" s="26"/>
      <c r="J118" s="26"/>
      <c r="K118" s="67"/>
      <c r="L118" s="67"/>
      <c r="M118" s="67"/>
      <c r="N118" s="68"/>
      <c r="O118" s="67"/>
      <c r="P118" s="67"/>
      <c r="Q118" s="67"/>
      <c r="R118" s="67"/>
      <c r="S118" s="67"/>
      <c r="T118" s="67"/>
      <c r="U118" s="67"/>
      <c r="V118" s="67"/>
      <c r="W118" s="67"/>
      <c r="X118" s="67"/>
      <c r="Y118" s="67"/>
      <c r="Z118" s="67"/>
      <c r="AA118" s="67"/>
      <c r="AB118" s="67"/>
      <c r="AC118" s="67"/>
      <c r="AD118" s="67"/>
      <c r="AE118" s="68"/>
      <c r="AF118" s="69"/>
      <c r="AG118" s="69"/>
      <c r="AH118" s="69"/>
      <c r="AI118" s="69"/>
      <c r="AJ118" s="69"/>
      <c r="AK118" s="69"/>
      <c r="AL118" s="69"/>
      <c r="AM118" s="69"/>
      <c r="AN118" s="69"/>
      <c r="AO118" s="69"/>
    </row>
    <row r="119" spans="1:41" ht="12" customHeight="1" x14ac:dyDescent="0.35">
      <c r="A119" s="241" t="s">
        <v>49</v>
      </c>
      <c r="B119" s="241"/>
      <c r="C119" s="241"/>
      <c r="D119" s="241"/>
      <c r="E119" s="241"/>
      <c r="F119" s="241"/>
      <c r="G119" s="241"/>
      <c r="H119" s="241"/>
      <c r="I119" s="241"/>
      <c r="J119" s="241"/>
      <c r="K119" s="228"/>
      <c r="L119" s="228"/>
      <c r="M119" s="228"/>
      <c r="N119" s="228"/>
      <c r="O119" s="228"/>
      <c r="P119" s="228"/>
      <c r="Q119" s="228"/>
      <c r="R119" s="228"/>
      <c r="S119" s="228"/>
      <c r="T119" s="228"/>
      <c r="U119" s="228"/>
      <c r="V119" s="228"/>
      <c r="W119" s="228"/>
      <c r="X119" s="228"/>
      <c r="Y119" s="228"/>
      <c r="Z119" s="228"/>
      <c r="AA119" s="228"/>
      <c r="AB119" s="228"/>
      <c r="AC119" s="228"/>
      <c r="AD119" s="228"/>
      <c r="AE119" s="228"/>
      <c r="AF119" s="228"/>
      <c r="AG119" s="228"/>
      <c r="AH119" s="228"/>
      <c r="AI119" s="228"/>
      <c r="AJ119" s="228"/>
      <c r="AK119" s="228"/>
      <c r="AL119" s="228"/>
      <c r="AM119" s="228"/>
      <c r="AN119" s="228"/>
      <c r="AO119" s="244"/>
    </row>
    <row r="120" spans="1:41" ht="12" customHeight="1" x14ac:dyDescent="0.35">
      <c r="A120" s="92" t="s">
        <v>59</v>
      </c>
      <c r="B120" s="92"/>
      <c r="C120" s="92"/>
      <c r="D120" s="29"/>
      <c r="E120" s="29"/>
      <c r="F120" s="29"/>
      <c r="G120" s="29"/>
      <c r="H120" s="29"/>
      <c r="I120" s="29"/>
      <c r="J120" s="29"/>
      <c r="K120" s="23"/>
      <c r="L120" s="23"/>
      <c r="M120" s="23"/>
      <c r="N120" s="60"/>
      <c r="O120" s="23"/>
      <c r="P120" s="23"/>
      <c r="Q120" s="23"/>
      <c r="R120" s="23"/>
      <c r="S120" s="23"/>
      <c r="T120" s="23"/>
      <c r="U120" s="23"/>
      <c r="V120" s="23"/>
      <c r="W120" s="23"/>
      <c r="X120" s="23"/>
      <c r="Y120" s="23"/>
      <c r="Z120" s="23"/>
      <c r="AA120" s="23"/>
      <c r="AB120" s="23"/>
      <c r="AC120" s="23"/>
      <c r="AD120" s="23"/>
      <c r="AE120" s="60"/>
      <c r="AF120" s="152"/>
      <c r="AG120" s="152"/>
      <c r="AH120" s="152"/>
      <c r="AI120" s="152"/>
      <c r="AJ120" s="152"/>
      <c r="AK120" s="152"/>
      <c r="AL120" s="152"/>
      <c r="AM120" s="152"/>
      <c r="AN120" s="152"/>
      <c r="AO120" s="152"/>
    </row>
    <row r="121" spans="1:41" ht="12" customHeight="1" x14ac:dyDescent="0.35">
      <c r="A121" s="278" t="s">
        <v>268</v>
      </c>
      <c r="B121" s="92"/>
      <c r="C121" s="92"/>
      <c r="D121" s="29"/>
      <c r="E121" s="29"/>
      <c r="F121" s="29"/>
      <c r="G121" s="29"/>
      <c r="H121" s="29"/>
      <c r="I121" s="29"/>
      <c r="J121" s="29"/>
      <c r="K121" s="29"/>
      <c r="L121" s="29"/>
      <c r="M121" s="29"/>
      <c r="N121" s="84"/>
      <c r="O121" s="29"/>
      <c r="P121" s="29"/>
      <c r="Q121" s="29"/>
      <c r="R121" s="29"/>
      <c r="S121" s="29"/>
      <c r="T121" s="29"/>
      <c r="U121" s="29"/>
      <c r="V121" s="29"/>
      <c r="W121" s="29"/>
      <c r="X121" s="29"/>
      <c r="Y121" s="85"/>
      <c r="Z121" s="30"/>
      <c r="AA121" s="30"/>
      <c r="AB121" s="30"/>
      <c r="AC121" s="30"/>
      <c r="AD121" s="30"/>
      <c r="AE121" s="30"/>
      <c r="AF121" s="30"/>
      <c r="AG121" s="30"/>
      <c r="AH121" s="30"/>
      <c r="AI121" s="30"/>
      <c r="AJ121" s="30"/>
      <c r="AK121" s="31"/>
      <c r="AL121" s="31"/>
      <c r="AM121" s="31"/>
      <c r="AN121" s="31"/>
      <c r="AO121" s="243"/>
    </row>
    <row r="122" spans="1:41" ht="12" customHeight="1" x14ac:dyDescent="0.35">
      <c r="A122" s="92" t="s">
        <v>45</v>
      </c>
      <c r="B122" s="92"/>
      <c r="C122" s="92"/>
      <c r="D122" s="29"/>
      <c r="E122" s="29"/>
      <c r="F122" s="29"/>
      <c r="G122" s="29"/>
      <c r="H122" s="29"/>
      <c r="I122" s="29"/>
      <c r="J122" s="29"/>
      <c r="K122" s="23"/>
      <c r="L122" s="23"/>
      <c r="M122" s="23"/>
      <c r="N122" s="60"/>
      <c r="O122" s="23"/>
      <c r="P122" s="23"/>
      <c r="Q122" s="23"/>
      <c r="R122" s="23"/>
      <c r="S122" s="23"/>
      <c r="T122" s="23"/>
      <c r="U122" s="23"/>
      <c r="V122" s="23"/>
      <c r="W122" s="23"/>
      <c r="X122" s="23"/>
      <c r="Y122" s="23"/>
      <c r="Z122" s="23"/>
      <c r="AA122" s="23"/>
      <c r="AB122" s="23"/>
      <c r="AC122" s="23"/>
      <c r="AD122" s="23"/>
      <c r="AE122" s="60"/>
      <c r="AF122" s="152"/>
      <c r="AG122" s="152"/>
      <c r="AH122" s="152"/>
      <c r="AI122" s="152"/>
      <c r="AJ122" s="152"/>
      <c r="AK122" s="152"/>
      <c r="AL122" s="152"/>
      <c r="AM122" s="152"/>
      <c r="AN122" s="152"/>
      <c r="AO122" s="152"/>
    </row>
    <row r="123" spans="1:41" ht="12" customHeight="1" x14ac:dyDescent="0.35">
      <c r="A123" s="75" t="s">
        <v>269</v>
      </c>
      <c r="B123" s="92"/>
      <c r="C123" s="92"/>
      <c r="D123" s="29"/>
      <c r="E123" s="29"/>
      <c r="F123" s="29"/>
      <c r="G123" s="29"/>
      <c r="H123" s="29"/>
      <c r="I123" s="29"/>
      <c r="J123" s="29"/>
      <c r="K123" s="23"/>
      <c r="L123" s="23"/>
      <c r="M123" s="23"/>
      <c r="N123" s="59"/>
      <c r="O123" s="23"/>
      <c r="P123" s="23"/>
      <c r="Q123" s="23"/>
      <c r="R123" s="23"/>
      <c r="S123" s="23"/>
      <c r="T123" s="23"/>
      <c r="U123" s="23"/>
      <c r="V123" s="23"/>
      <c r="W123" s="23"/>
      <c r="X123" s="23"/>
      <c r="Y123" s="23"/>
      <c r="Z123" s="23"/>
      <c r="AA123" s="23"/>
      <c r="AB123" s="23"/>
      <c r="AC123" s="23"/>
      <c r="AD123" s="23"/>
      <c r="AE123" s="60"/>
      <c r="AF123" s="24"/>
      <c r="AG123" s="24"/>
      <c r="AH123" s="24"/>
      <c r="AI123" s="24"/>
      <c r="AJ123" s="24"/>
      <c r="AK123" s="24"/>
      <c r="AL123" s="24"/>
      <c r="AM123" s="24"/>
      <c r="AN123" s="24"/>
      <c r="AO123" s="24"/>
    </row>
    <row r="124" spans="1:41" ht="12" customHeight="1" x14ac:dyDescent="0.35">
      <c r="A124" s="56" t="s">
        <v>32</v>
      </c>
      <c r="B124" s="56"/>
      <c r="C124" s="56"/>
      <c r="D124" s="113"/>
      <c r="E124" s="113"/>
      <c r="F124" s="113"/>
      <c r="G124" s="113"/>
      <c r="H124" s="113"/>
      <c r="I124" s="113"/>
      <c r="J124" s="113"/>
      <c r="K124" s="23"/>
      <c r="L124" s="23"/>
      <c r="M124" s="23"/>
      <c r="N124" s="59"/>
      <c r="O124" s="23"/>
      <c r="P124" s="23"/>
      <c r="Q124" s="23"/>
      <c r="R124" s="23"/>
      <c r="S124" s="23"/>
      <c r="T124" s="23"/>
      <c r="U124" s="23"/>
      <c r="V124" s="23"/>
      <c r="W124" s="23"/>
      <c r="X124" s="23"/>
      <c r="Y124" s="23"/>
      <c r="Z124" s="23"/>
      <c r="AA124" s="23"/>
      <c r="AB124" s="23"/>
      <c r="AC124" s="23"/>
      <c r="AD124" s="23"/>
      <c r="AE124" s="60"/>
      <c r="AF124" s="24"/>
      <c r="AG124" s="24"/>
      <c r="AH124" s="24"/>
      <c r="AI124" s="24"/>
      <c r="AJ124" s="24"/>
      <c r="AK124" s="24"/>
      <c r="AL124" s="24"/>
      <c r="AM124" s="24"/>
      <c r="AN124" s="24"/>
      <c r="AO124" s="24"/>
    </row>
    <row r="125" spans="1:41" ht="30" customHeight="1" x14ac:dyDescent="0.35">
      <c r="A125" s="61" t="s">
        <v>270</v>
      </c>
      <c r="B125" s="61"/>
      <c r="C125" s="61"/>
      <c r="D125" s="17"/>
      <c r="E125" s="17"/>
      <c r="F125" s="17"/>
      <c r="G125" s="17"/>
      <c r="H125" s="17"/>
      <c r="I125" s="17"/>
      <c r="J125" s="17"/>
      <c r="K125" s="67"/>
      <c r="L125" s="67"/>
      <c r="M125" s="67"/>
      <c r="N125" s="71"/>
      <c r="O125" s="67"/>
      <c r="P125" s="67"/>
      <c r="Q125" s="67"/>
      <c r="R125" s="67"/>
      <c r="S125" s="67"/>
      <c r="T125" s="67"/>
      <c r="U125" s="67"/>
      <c r="V125" s="67"/>
      <c r="W125" s="67"/>
      <c r="X125" s="67"/>
      <c r="Y125" s="67"/>
      <c r="Z125" s="67"/>
      <c r="AA125" s="67"/>
      <c r="AB125" s="67"/>
      <c r="AC125" s="67"/>
      <c r="AD125" s="67"/>
      <c r="AE125" s="68"/>
      <c r="AF125" s="73"/>
      <c r="AG125" s="73"/>
      <c r="AH125" s="73"/>
      <c r="AI125" s="73"/>
      <c r="AJ125" s="73"/>
      <c r="AK125" s="73"/>
      <c r="AL125" s="73"/>
      <c r="AM125" s="73"/>
      <c r="AN125" s="73"/>
      <c r="AO125" s="73"/>
    </row>
    <row r="126" spans="1:41" ht="20.25" customHeight="1" x14ac:dyDescent="0.35">
      <c r="A126" s="191" t="s">
        <v>236</v>
      </c>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240"/>
    </row>
    <row r="127" spans="1:41" x14ac:dyDescent="0.35">
      <c r="A127" s="137"/>
      <c r="B127" s="282" t="s">
        <v>145</v>
      </c>
      <c r="C127" s="283"/>
      <c r="D127" s="283"/>
      <c r="E127" s="283"/>
      <c r="F127" s="283"/>
      <c r="G127" s="283"/>
      <c r="H127" s="283"/>
      <c r="I127" s="283"/>
      <c r="J127" s="283"/>
      <c r="K127" s="283"/>
      <c r="L127" s="283"/>
      <c r="M127" s="283"/>
      <c r="N127" s="284"/>
      <c r="O127" s="279" t="s">
        <v>55</v>
      </c>
      <c r="P127" s="280"/>
      <c r="Q127" s="280"/>
      <c r="R127" s="280"/>
      <c r="S127" s="280"/>
      <c r="T127" s="280"/>
      <c r="U127" s="280"/>
      <c r="V127" s="280"/>
      <c r="W127" s="280"/>
      <c r="X127" s="280"/>
      <c r="Y127" s="280"/>
      <c r="Z127" s="280"/>
      <c r="AA127" s="280"/>
      <c r="AB127" s="281"/>
      <c r="AC127" s="281" t="s">
        <v>57</v>
      </c>
      <c r="AD127" s="281"/>
      <c r="AE127" s="281"/>
      <c r="AF127" s="281"/>
      <c r="AG127" s="281"/>
      <c r="AH127" s="281"/>
      <c r="AI127" s="281"/>
      <c r="AJ127" s="281"/>
      <c r="AK127" s="281"/>
      <c r="AL127" s="281"/>
      <c r="AM127" s="280"/>
      <c r="AN127" s="280"/>
      <c r="AO127" s="280"/>
    </row>
    <row r="128" spans="1:41" ht="44.15" customHeight="1" x14ac:dyDescent="0.35">
      <c r="A128" s="106" t="s">
        <v>35</v>
      </c>
      <c r="B128" s="107" t="s">
        <v>203</v>
      </c>
      <c r="C128" s="107" t="s">
        <v>204</v>
      </c>
      <c r="D128" s="107" t="s">
        <v>193</v>
      </c>
      <c r="E128" s="107" t="s">
        <v>194</v>
      </c>
      <c r="F128" s="107" t="s">
        <v>195</v>
      </c>
      <c r="G128" s="107" t="s">
        <v>196</v>
      </c>
      <c r="H128" s="107" t="s">
        <v>197</v>
      </c>
      <c r="I128" s="107" t="s">
        <v>198</v>
      </c>
      <c r="J128" s="107" t="s">
        <v>199</v>
      </c>
      <c r="K128" s="107" t="s">
        <v>200</v>
      </c>
      <c r="L128" s="107" t="s">
        <v>201</v>
      </c>
      <c r="M128" s="107" t="s">
        <v>202</v>
      </c>
      <c r="N128" s="107" t="s">
        <v>168</v>
      </c>
      <c r="O128" s="107" t="s">
        <v>219</v>
      </c>
      <c r="P128" s="107" t="s">
        <v>216</v>
      </c>
      <c r="Q128" s="107" t="s">
        <v>215</v>
      </c>
      <c r="R128" s="107" t="s">
        <v>214</v>
      </c>
      <c r="S128" s="107" t="s">
        <v>213</v>
      </c>
      <c r="T128" s="107" t="s">
        <v>212</v>
      </c>
      <c r="U128" s="107" t="s">
        <v>217</v>
      </c>
      <c r="V128" s="107" t="s">
        <v>211</v>
      </c>
      <c r="W128" s="107" t="s">
        <v>210</v>
      </c>
      <c r="X128" s="107" t="s">
        <v>209</v>
      </c>
      <c r="Y128" s="107" t="s">
        <v>208</v>
      </c>
      <c r="Z128" s="107" t="s">
        <v>207</v>
      </c>
      <c r="AA128" s="107" t="s">
        <v>206</v>
      </c>
      <c r="AB128" s="107" t="s">
        <v>205</v>
      </c>
      <c r="AC128" s="107" t="s">
        <v>60</v>
      </c>
      <c r="AD128" s="107" t="s">
        <v>61</v>
      </c>
      <c r="AE128" s="107" t="s">
        <v>62</v>
      </c>
      <c r="AF128" s="107" t="s">
        <v>63</v>
      </c>
      <c r="AG128" s="107" t="s">
        <v>64</v>
      </c>
      <c r="AH128" s="107" t="s">
        <v>65</v>
      </c>
      <c r="AI128" s="107" t="s">
        <v>66</v>
      </c>
      <c r="AJ128" s="107" t="s">
        <v>67</v>
      </c>
      <c r="AK128" s="107" t="s">
        <v>68</v>
      </c>
      <c r="AL128" s="107" t="s">
        <v>69</v>
      </c>
      <c r="AM128" s="107" t="s">
        <v>70</v>
      </c>
      <c r="AN128" s="107" t="s">
        <v>71</v>
      </c>
      <c r="AO128" s="131" t="s">
        <v>72</v>
      </c>
    </row>
    <row r="129" spans="1:41" x14ac:dyDescent="0.35">
      <c r="A129" s="74" t="s">
        <v>23</v>
      </c>
      <c r="B129" s="142" t="s">
        <v>46</v>
      </c>
      <c r="C129" s="142" t="s">
        <v>46</v>
      </c>
      <c r="D129" s="142" t="s">
        <v>46</v>
      </c>
      <c r="E129" s="142" t="s">
        <v>46</v>
      </c>
      <c r="F129" s="142" t="s">
        <v>46</v>
      </c>
      <c r="G129" s="142" t="s">
        <v>46</v>
      </c>
      <c r="H129" s="142" t="s">
        <v>46</v>
      </c>
      <c r="I129" s="142" t="s">
        <v>46</v>
      </c>
      <c r="J129" s="142" t="s">
        <v>46</v>
      </c>
      <c r="K129" s="142" t="s">
        <v>46</v>
      </c>
      <c r="L129" s="142" t="s">
        <v>46</v>
      </c>
      <c r="M129" s="142" t="s">
        <v>46</v>
      </c>
      <c r="N129" s="142" t="s">
        <v>46</v>
      </c>
      <c r="O129" s="142" t="s">
        <v>46</v>
      </c>
      <c r="P129" s="142" t="s">
        <v>46</v>
      </c>
      <c r="Q129" s="142" t="s">
        <v>46</v>
      </c>
      <c r="R129" s="142" t="s">
        <v>46</v>
      </c>
      <c r="S129" s="142" t="s">
        <v>46</v>
      </c>
      <c r="T129" s="142" t="s">
        <v>46</v>
      </c>
      <c r="U129" s="142" t="s">
        <v>46</v>
      </c>
      <c r="V129" s="142" t="s">
        <v>46</v>
      </c>
      <c r="W129" s="142" t="s">
        <v>46</v>
      </c>
      <c r="X129" s="142" t="s">
        <v>46</v>
      </c>
      <c r="Y129" s="142" t="s">
        <v>46</v>
      </c>
      <c r="Z129" s="142" t="s">
        <v>46</v>
      </c>
      <c r="AA129" s="142" t="s">
        <v>46</v>
      </c>
      <c r="AB129" s="142" t="s">
        <v>46</v>
      </c>
      <c r="AC129" s="142" t="s">
        <v>46</v>
      </c>
      <c r="AD129" s="142" t="s">
        <v>46</v>
      </c>
      <c r="AE129" s="142" t="s">
        <v>46</v>
      </c>
      <c r="AF129" s="142" t="s">
        <v>46</v>
      </c>
      <c r="AG129" s="142" t="s">
        <v>46</v>
      </c>
      <c r="AH129" s="142" t="s">
        <v>46</v>
      </c>
      <c r="AI129" s="142" t="s">
        <v>46</v>
      </c>
      <c r="AJ129" s="142" t="s">
        <v>46</v>
      </c>
      <c r="AK129" s="142" t="s">
        <v>46</v>
      </c>
      <c r="AL129" s="142" t="s">
        <v>46</v>
      </c>
      <c r="AM129" s="142" t="s">
        <v>46</v>
      </c>
      <c r="AN129" s="142" t="s">
        <v>46</v>
      </c>
      <c r="AO129" s="247" t="s">
        <v>46</v>
      </c>
    </row>
    <row r="130" spans="1:41" x14ac:dyDescent="0.35">
      <c r="A130" s="74" t="s">
        <v>24</v>
      </c>
      <c r="B130" s="142" t="s">
        <v>46</v>
      </c>
      <c r="C130" s="142" t="s">
        <v>46</v>
      </c>
      <c r="D130" s="142" t="s">
        <v>46</v>
      </c>
      <c r="E130" s="142" t="s">
        <v>46</v>
      </c>
      <c r="F130" s="142" t="s">
        <v>46</v>
      </c>
      <c r="G130" s="142" t="s">
        <v>46</v>
      </c>
      <c r="H130" s="142" t="s">
        <v>46</v>
      </c>
      <c r="I130" s="142" t="s">
        <v>46</v>
      </c>
      <c r="J130" s="142" t="s">
        <v>46</v>
      </c>
      <c r="K130" s="142" t="s">
        <v>46</v>
      </c>
      <c r="L130" s="142" t="s">
        <v>46</v>
      </c>
      <c r="M130" s="142" t="s">
        <v>46</v>
      </c>
      <c r="N130" s="142" t="s">
        <v>46</v>
      </c>
      <c r="O130" s="142" t="s">
        <v>46</v>
      </c>
      <c r="P130" s="142" t="s">
        <v>46</v>
      </c>
      <c r="Q130" s="142" t="s">
        <v>46</v>
      </c>
      <c r="R130" s="142" t="s">
        <v>46</v>
      </c>
      <c r="S130" s="142" t="s">
        <v>46</v>
      </c>
      <c r="T130" s="142" t="s">
        <v>46</v>
      </c>
      <c r="U130" s="142" t="s">
        <v>46</v>
      </c>
      <c r="V130" s="142" t="s">
        <v>46</v>
      </c>
      <c r="W130" s="142" t="s">
        <v>46</v>
      </c>
      <c r="X130" s="142" t="s">
        <v>46</v>
      </c>
      <c r="Y130" s="142" t="s">
        <v>46</v>
      </c>
      <c r="Z130" s="142" t="s">
        <v>46</v>
      </c>
      <c r="AA130" s="142" t="s">
        <v>46</v>
      </c>
      <c r="AB130" s="142" t="s">
        <v>46</v>
      </c>
      <c r="AC130" s="142" t="s">
        <v>46</v>
      </c>
      <c r="AD130" s="142" t="s">
        <v>46</v>
      </c>
      <c r="AE130" s="142" t="s">
        <v>46</v>
      </c>
      <c r="AF130" s="142" t="s">
        <v>46</v>
      </c>
      <c r="AG130" s="142" t="s">
        <v>46</v>
      </c>
      <c r="AH130" s="142" t="s">
        <v>46</v>
      </c>
      <c r="AI130" s="142" t="s">
        <v>46</v>
      </c>
      <c r="AJ130" s="142" t="s">
        <v>46</v>
      </c>
      <c r="AK130" s="142" t="s">
        <v>46</v>
      </c>
      <c r="AL130" s="142" t="s">
        <v>46</v>
      </c>
      <c r="AM130" s="142" t="s">
        <v>46</v>
      </c>
      <c r="AN130" s="142" t="s">
        <v>46</v>
      </c>
      <c r="AO130" s="247" t="s">
        <v>46</v>
      </c>
    </row>
    <row r="131" spans="1:41" x14ac:dyDescent="0.35">
      <c r="A131" s="74" t="s">
        <v>25</v>
      </c>
      <c r="B131" s="142" t="s">
        <v>46</v>
      </c>
      <c r="C131" s="142" t="s">
        <v>46</v>
      </c>
      <c r="D131" s="142" t="s">
        <v>46</v>
      </c>
      <c r="E131" s="142" t="s">
        <v>46</v>
      </c>
      <c r="F131" s="142" t="s">
        <v>46</v>
      </c>
      <c r="G131" s="142" t="s">
        <v>46</v>
      </c>
      <c r="H131" s="142" t="s">
        <v>46</v>
      </c>
      <c r="I131" s="142" t="s">
        <v>46</v>
      </c>
      <c r="J131" s="142" t="s">
        <v>46</v>
      </c>
      <c r="K131" s="142" t="s">
        <v>46</v>
      </c>
      <c r="L131" s="142" t="s">
        <v>46</v>
      </c>
      <c r="M131" s="142" t="s">
        <v>46</v>
      </c>
      <c r="N131" s="142" t="s">
        <v>46</v>
      </c>
      <c r="O131" s="142" t="s">
        <v>46</v>
      </c>
      <c r="P131" s="142" t="s">
        <v>46</v>
      </c>
      <c r="Q131" s="142" t="s">
        <v>46</v>
      </c>
      <c r="R131" s="142" t="s">
        <v>46</v>
      </c>
      <c r="S131" s="142" t="s">
        <v>46</v>
      </c>
      <c r="T131" s="142" t="s">
        <v>46</v>
      </c>
      <c r="U131" s="142" t="s">
        <v>46</v>
      </c>
      <c r="V131" s="142" t="s">
        <v>46</v>
      </c>
      <c r="W131" s="142" t="s">
        <v>46</v>
      </c>
      <c r="X131" s="142" t="s">
        <v>46</v>
      </c>
      <c r="Y131" s="142" t="s">
        <v>46</v>
      </c>
      <c r="Z131" s="142" t="s">
        <v>46</v>
      </c>
      <c r="AA131" s="142" t="s">
        <v>46</v>
      </c>
      <c r="AB131" s="142" t="s">
        <v>46</v>
      </c>
      <c r="AC131" s="142" t="s">
        <v>46</v>
      </c>
      <c r="AD131" s="142" t="s">
        <v>46</v>
      </c>
      <c r="AE131" s="142" t="s">
        <v>46</v>
      </c>
      <c r="AF131" s="142" t="s">
        <v>46</v>
      </c>
      <c r="AG131" s="142" t="s">
        <v>46</v>
      </c>
      <c r="AH131" s="142" t="s">
        <v>46</v>
      </c>
      <c r="AI131" s="142" t="s">
        <v>46</v>
      </c>
      <c r="AJ131" s="142" t="s">
        <v>46</v>
      </c>
      <c r="AK131" s="142" t="s">
        <v>46</v>
      </c>
      <c r="AL131" s="142" t="s">
        <v>46</v>
      </c>
      <c r="AM131" s="142" t="s">
        <v>46</v>
      </c>
      <c r="AN131" s="142" t="s">
        <v>46</v>
      </c>
      <c r="AO131" s="247" t="s">
        <v>46</v>
      </c>
    </row>
    <row r="132" spans="1:41" x14ac:dyDescent="0.35">
      <c r="A132" s="74" t="s">
        <v>26</v>
      </c>
      <c r="B132" s="142" t="s">
        <v>46</v>
      </c>
      <c r="C132" s="142" t="s">
        <v>46</v>
      </c>
      <c r="D132" s="142" t="s">
        <v>46</v>
      </c>
      <c r="E132" s="142" t="s">
        <v>46</v>
      </c>
      <c r="F132" s="142" t="s">
        <v>46</v>
      </c>
      <c r="G132" s="142" t="s">
        <v>46</v>
      </c>
      <c r="H132" s="142" t="s">
        <v>46</v>
      </c>
      <c r="I132" s="142" t="s">
        <v>46</v>
      </c>
      <c r="J132" s="142" t="s">
        <v>46</v>
      </c>
      <c r="K132" s="142" t="s">
        <v>46</v>
      </c>
      <c r="L132" s="142" t="s">
        <v>46</v>
      </c>
      <c r="M132" s="142" t="s">
        <v>46</v>
      </c>
      <c r="N132" s="142" t="s">
        <v>46</v>
      </c>
      <c r="O132" s="142" t="s">
        <v>46</v>
      </c>
      <c r="P132" s="142" t="s">
        <v>46</v>
      </c>
      <c r="Q132" s="142" t="s">
        <v>46</v>
      </c>
      <c r="R132" s="142" t="s">
        <v>46</v>
      </c>
      <c r="S132" s="142" t="s">
        <v>46</v>
      </c>
      <c r="T132" s="142" t="s">
        <v>46</v>
      </c>
      <c r="U132" s="142" t="s">
        <v>46</v>
      </c>
      <c r="V132" s="142" t="s">
        <v>46</v>
      </c>
      <c r="W132" s="142" t="s">
        <v>46</v>
      </c>
      <c r="X132" s="142" t="s">
        <v>46</v>
      </c>
      <c r="Y132" s="142" t="s">
        <v>46</v>
      </c>
      <c r="Z132" s="142" t="s">
        <v>46</v>
      </c>
      <c r="AA132" s="142" t="s">
        <v>46</v>
      </c>
      <c r="AB132" s="142" t="s">
        <v>46</v>
      </c>
      <c r="AC132" s="142" t="s">
        <v>46</v>
      </c>
      <c r="AD132" s="142" t="s">
        <v>46</v>
      </c>
      <c r="AE132" s="142" t="s">
        <v>46</v>
      </c>
      <c r="AF132" s="142" t="s">
        <v>46</v>
      </c>
      <c r="AG132" s="142" t="s">
        <v>46</v>
      </c>
      <c r="AH132" s="142" t="s">
        <v>46</v>
      </c>
      <c r="AI132" s="142" t="s">
        <v>46</v>
      </c>
      <c r="AJ132" s="142" t="s">
        <v>46</v>
      </c>
      <c r="AK132" s="142" t="s">
        <v>46</v>
      </c>
      <c r="AL132" s="142" t="s">
        <v>46</v>
      </c>
      <c r="AM132" s="142" t="s">
        <v>46</v>
      </c>
      <c r="AN132" s="142" t="s">
        <v>46</v>
      </c>
      <c r="AO132" s="247" t="s">
        <v>46</v>
      </c>
    </row>
    <row r="133" spans="1:41" x14ac:dyDescent="0.35">
      <c r="A133" s="181" t="s">
        <v>28</v>
      </c>
      <c r="B133" s="253" t="s">
        <v>46</v>
      </c>
      <c r="C133" s="253" t="s">
        <v>46</v>
      </c>
      <c r="D133" s="253" t="s">
        <v>46</v>
      </c>
      <c r="E133" s="253" t="s">
        <v>46</v>
      </c>
      <c r="F133" s="253" t="s">
        <v>46</v>
      </c>
      <c r="G133" s="253" t="s">
        <v>46</v>
      </c>
      <c r="H133" s="253" t="s">
        <v>46</v>
      </c>
      <c r="I133" s="253" t="s">
        <v>46</v>
      </c>
      <c r="J133" s="253" t="s">
        <v>46</v>
      </c>
      <c r="K133" s="253" t="s">
        <v>46</v>
      </c>
      <c r="L133" s="253" t="s">
        <v>46</v>
      </c>
      <c r="M133" s="253" t="s">
        <v>46</v>
      </c>
      <c r="N133" s="253" t="s">
        <v>46</v>
      </c>
      <c r="O133" s="253" t="s">
        <v>46</v>
      </c>
      <c r="P133" s="253" t="s">
        <v>46</v>
      </c>
      <c r="Q133" s="253" t="s">
        <v>46</v>
      </c>
      <c r="R133" s="253" t="s">
        <v>46</v>
      </c>
      <c r="S133" s="253" t="s">
        <v>46</v>
      </c>
      <c r="T133" s="253" t="s">
        <v>46</v>
      </c>
      <c r="U133" s="253" t="s">
        <v>46</v>
      </c>
      <c r="V133" s="253" t="s">
        <v>46</v>
      </c>
      <c r="W133" s="253" t="s">
        <v>46</v>
      </c>
      <c r="X133" s="253" t="s">
        <v>46</v>
      </c>
      <c r="Y133" s="253" t="s">
        <v>46</v>
      </c>
      <c r="Z133" s="253" t="s">
        <v>46</v>
      </c>
      <c r="AA133" s="253" t="s">
        <v>46</v>
      </c>
      <c r="AB133" s="253" t="s">
        <v>46</v>
      </c>
      <c r="AC133" s="253" t="s">
        <v>46</v>
      </c>
      <c r="AD133" s="253" t="s">
        <v>46</v>
      </c>
      <c r="AE133" s="253" t="s">
        <v>46</v>
      </c>
      <c r="AF133" s="253" t="s">
        <v>46</v>
      </c>
      <c r="AG133" s="253" t="s">
        <v>46</v>
      </c>
      <c r="AH133" s="253" t="s">
        <v>46</v>
      </c>
      <c r="AI133" s="253" t="s">
        <v>46</v>
      </c>
      <c r="AJ133" s="253" t="s">
        <v>46</v>
      </c>
      <c r="AK133" s="253" t="s">
        <v>46</v>
      </c>
      <c r="AL133" s="253" t="s">
        <v>46</v>
      </c>
      <c r="AM133" s="253" t="s">
        <v>46</v>
      </c>
      <c r="AN133" s="253" t="s">
        <v>46</v>
      </c>
      <c r="AO133" s="254" t="s">
        <v>46</v>
      </c>
    </row>
    <row r="134" spans="1:41" ht="17.25" customHeight="1" x14ac:dyDescent="0.35">
      <c r="A134" s="56" t="s">
        <v>29</v>
      </c>
      <c r="B134" s="23"/>
      <c r="C134" s="23"/>
      <c r="D134" s="23"/>
      <c r="E134" s="23"/>
      <c r="F134" s="23"/>
      <c r="G134" s="23"/>
      <c r="H134" s="23"/>
      <c r="I134" s="23"/>
      <c r="J134" s="23"/>
      <c r="K134" s="113"/>
      <c r="L134" s="113"/>
      <c r="M134" s="113"/>
      <c r="N134" s="113"/>
      <c r="O134" s="113"/>
      <c r="P134" s="113"/>
      <c r="Q134" s="113"/>
      <c r="R134" s="113"/>
      <c r="S134" s="113"/>
      <c r="T134" s="113"/>
      <c r="U134" s="113"/>
      <c r="V134" s="113"/>
      <c r="W134" s="113"/>
      <c r="X134" s="113"/>
      <c r="Y134" s="113"/>
      <c r="Z134" s="113"/>
      <c r="AA134" s="113"/>
      <c r="AB134" s="113"/>
      <c r="AC134" s="113"/>
      <c r="AD134" s="113"/>
      <c r="AE134" s="113"/>
      <c r="AF134" s="113"/>
      <c r="AG134" s="113"/>
      <c r="AH134" s="113"/>
      <c r="AI134" s="113"/>
      <c r="AJ134" s="113"/>
      <c r="AK134" s="113"/>
      <c r="AL134" s="113"/>
      <c r="AM134" s="113"/>
      <c r="AN134" s="113"/>
      <c r="AO134" s="153"/>
    </row>
    <row r="135" spans="1:41" ht="12" customHeight="1" x14ac:dyDescent="0.35">
      <c r="A135" s="75" t="s">
        <v>125</v>
      </c>
      <c r="B135" s="29"/>
      <c r="C135" s="29"/>
      <c r="D135" s="29"/>
      <c r="E135" s="29"/>
      <c r="F135" s="29"/>
      <c r="G135" s="29"/>
      <c r="H135" s="29"/>
      <c r="I135" s="29"/>
      <c r="J135" s="29"/>
      <c r="K135" s="23"/>
      <c r="L135" s="23"/>
      <c r="M135" s="23"/>
      <c r="N135" s="60"/>
      <c r="O135" s="23"/>
      <c r="P135" s="23"/>
      <c r="Q135" s="23"/>
      <c r="R135" s="23"/>
      <c r="S135" s="23"/>
      <c r="T135" s="23"/>
      <c r="U135" s="23"/>
      <c r="V135" s="23"/>
      <c r="W135" s="23"/>
      <c r="X135" s="23"/>
      <c r="Y135" s="23"/>
      <c r="Z135" s="23"/>
      <c r="AA135" s="23"/>
      <c r="AB135" s="23"/>
      <c r="AC135" s="23"/>
      <c r="AD135" s="23"/>
      <c r="AE135" s="60"/>
      <c r="AF135" s="152"/>
      <c r="AG135" s="152"/>
      <c r="AH135" s="152"/>
      <c r="AI135" s="152"/>
      <c r="AJ135" s="152"/>
      <c r="AK135" s="152"/>
      <c r="AL135" s="152"/>
      <c r="AM135" s="152"/>
      <c r="AN135" s="152"/>
      <c r="AO135" s="152"/>
    </row>
    <row r="136" spans="1:41" ht="12" customHeight="1" x14ac:dyDescent="0.35">
      <c r="A136" s="75" t="s">
        <v>30</v>
      </c>
      <c r="B136" s="29"/>
      <c r="C136" s="29"/>
      <c r="D136" s="29"/>
      <c r="E136" s="29"/>
      <c r="F136" s="29"/>
      <c r="G136" s="29"/>
      <c r="H136" s="29"/>
      <c r="I136" s="29"/>
      <c r="J136" s="29"/>
      <c r="K136" s="23"/>
      <c r="L136" s="23"/>
      <c r="M136" s="23"/>
      <c r="N136" s="60"/>
      <c r="O136" s="23"/>
      <c r="P136" s="23"/>
      <c r="Q136" s="23"/>
      <c r="R136" s="23"/>
      <c r="S136" s="23"/>
      <c r="T136" s="23"/>
      <c r="U136" s="23"/>
      <c r="V136" s="23"/>
      <c r="W136" s="23"/>
      <c r="X136" s="23"/>
      <c r="Y136" s="23"/>
      <c r="Z136" s="23"/>
      <c r="AA136" s="23"/>
      <c r="AB136" s="23"/>
      <c r="AC136" s="23"/>
      <c r="AD136" s="23"/>
      <c r="AE136" s="60"/>
      <c r="AF136" s="152"/>
      <c r="AG136" s="152"/>
      <c r="AH136" s="152"/>
      <c r="AI136" s="152"/>
      <c r="AJ136" s="152"/>
      <c r="AK136" s="152"/>
      <c r="AL136" s="152"/>
      <c r="AM136" s="152"/>
      <c r="AN136" s="152"/>
      <c r="AO136" s="152"/>
    </row>
    <row r="137" spans="1:41" ht="12" customHeight="1" x14ac:dyDescent="0.35">
      <c r="A137" s="75" t="s">
        <v>271</v>
      </c>
      <c r="B137" s="29"/>
      <c r="C137" s="29"/>
      <c r="D137" s="29"/>
      <c r="E137" s="29"/>
      <c r="F137" s="29"/>
      <c r="G137" s="29"/>
      <c r="H137" s="29"/>
      <c r="I137" s="29"/>
      <c r="J137" s="29"/>
      <c r="K137" s="23"/>
      <c r="L137" s="23"/>
      <c r="M137" s="23"/>
      <c r="N137" s="60"/>
      <c r="O137" s="23"/>
      <c r="P137" s="23"/>
      <c r="Q137" s="23"/>
      <c r="R137" s="23"/>
      <c r="S137" s="23"/>
      <c r="T137" s="23"/>
      <c r="U137" s="23"/>
      <c r="V137" s="23"/>
      <c r="W137" s="23"/>
      <c r="X137" s="23"/>
      <c r="Y137" s="23"/>
      <c r="Z137" s="23"/>
      <c r="AA137" s="23"/>
      <c r="AB137" s="23"/>
      <c r="AC137" s="23"/>
      <c r="AD137" s="23"/>
      <c r="AE137" s="60"/>
      <c r="AF137" s="152"/>
      <c r="AG137" s="152"/>
      <c r="AH137" s="152"/>
      <c r="AI137" s="152"/>
      <c r="AJ137" s="152"/>
      <c r="AK137" s="152"/>
      <c r="AL137" s="152"/>
      <c r="AM137" s="152"/>
      <c r="AN137" s="152"/>
      <c r="AO137" s="152"/>
    </row>
    <row r="138" spans="1:41" ht="12" customHeight="1" x14ac:dyDescent="0.35">
      <c r="A138" s="75" t="s">
        <v>43</v>
      </c>
      <c r="B138" s="26"/>
      <c r="C138" s="26"/>
      <c r="D138" s="26"/>
      <c r="E138" s="26"/>
      <c r="F138" s="26"/>
      <c r="G138" s="26"/>
      <c r="H138" s="26"/>
      <c r="I138" s="26"/>
      <c r="J138" s="26"/>
      <c r="K138" s="67"/>
      <c r="L138" s="67"/>
      <c r="M138" s="67"/>
      <c r="N138" s="68"/>
      <c r="O138" s="67"/>
      <c r="P138" s="67"/>
      <c r="Q138" s="67"/>
      <c r="R138" s="67"/>
      <c r="S138" s="67"/>
      <c r="T138" s="67"/>
      <c r="U138" s="67"/>
      <c r="V138" s="67"/>
      <c r="W138" s="67"/>
      <c r="X138" s="67"/>
      <c r="Y138" s="67"/>
      <c r="Z138" s="67"/>
      <c r="AA138" s="67"/>
      <c r="AB138" s="67"/>
      <c r="AC138" s="67"/>
      <c r="AD138" s="67"/>
      <c r="AE138" s="68"/>
      <c r="AF138" s="69"/>
      <c r="AG138" s="69"/>
      <c r="AH138" s="69"/>
      <c r="AI138" s="69"/>
      <c r="AJ138" s="69"/>
      <c r="AK138" s="69"/>
      <c r="AL138" s="69"/>
      <c r="AM138" s="69"/>
      <c r="AN138" s="69"/>
      <c r="AO138" s="69"/>
    </row>
    <row r="139" spans="1:41" ht="12" customHeight="1" x14ac:dyDescent="0.35">
      <c r="A139" s="241" t="s">
        <v>49</v>
      </c>
      <c r="B139" s="241"/>
      <c r="C139" s="241"/>
      <c r="D139" s="241"/>
      <c r="E139" s="241"/>
      <c r="F139" s="241"/>
      <c r="G139" s="241"/>
      <c r="H139" s="241"/>
      <c r="I139" s="241"/>
      <c r="J139" s="241"/>
      <c r="K139" s="228"/>
      <c r="L139" s="228"/>
      <c r="M139" s="228"/>
      <c r="N139" s="228"/>
      <c r="O139" s="228"/>
      <c r="P139" s="228"/>
      <c r="Q139" s="228"/>
      <c r="R139" s="228"/>
      <c r="S139" s="228"/>
      <c r="T139" s="228"/>
      <c r="U139" s="228"/>
      <c r="V139" s="228"/>
      <c r="W139" s="228"/>
      <c r="X139" s="228"/>
      <c r="Y139" s="228"/>
      <c r="Z139" s="228"/>
      <c r="AA139" s="228"/>
      <c r="AB139" s="228"/>
      <c r="AC139" s="228"/>
      <c r="AD139" s="228"/>
      <c r="AE139" s="228"/>
      <c r="AF139" s="228"/>
      <c r="AG139" s="228"/>
      <c r="AH139" s="228"/>
      <c r="AI139" s="228"/>
      <c r="AJ139" s="228"/>
      <c r="AK139" s="228"/>
      <c r="AL139" s="228"/>
      <c r="AM139" s="228"/>
      <c r="AN139" s="228"/>
      <c r="AO139" s="244"/>
    </row>
    <row r="140" spans="1:41" ht="12" customHeight="1" x14ac:dyDescent="0.35">
      <c r="A140" s="92" t="s">
        <v>59</v>
      </c>
      <c r="B140" s="92"/>
      <c r="C140" s="92"/>
      <c r="D140" s="29"/>
      <c r="E140" s="29"/>
      <c r="F140" s="29"/>
      <c r="G140" s="29"/>
      <c r="H140" s="29"/>
      <c r="I140" s="29"/>
      <c r="J140" s="29"/>
      <c r="K140" s="23"/>
      <c r="L140" s="23"/>
      <c r="M140" s="23"/>
      <c r="N140" s="60"/>
      <c r="O140" s="23"/>
      <c r="P140" s="23"/>
      <c r="Q140" s="23"/>
      <c r="R140" s="23"/>
      <c r="S140" s="23"/>
      <c r="T140" s="23"/>
      <c r="U140" s="23"/>
      <c r="V140" s="23"/>
      <c r="W140" s="23"/>
      <c r="X140" s="23"/>
      <c r="Y140" s="23"/>
      <c r="Z140" s="23"/>
      <c r="AA140" s="23"/>
      <c r="AB140" s="23"/>
      <c r="AC140" s="23"/>
      <c r="AD140" s="23"/>
      <c r="AE140" s="60"/>
      <c r="AF140" s="152"/>
      <c r="AG140" s="152"/>
      <c r="AH140" s="152"/>
      <c r="AI140" s="152"/>
      <c r="AJ140" s="152"/>
      <c r="AK140" s="152"/>
      <c r="AL140" s="152"/>
      <c r="AM140" s="152"/>
      <c r="AN140" s="152"/>
      <c r="AO140" s="152"/>
    </row>
    <row r="141" spans="1:41" ht="12" customHeight="1" x14ac:dyDescent="0.35">
      <c r="A141" s="278" t="s">
        <v>268</v>
      </c>
      <c r="B141" s="92"/>
      <c r="C141" s="92"/>
      <c r="D141" s="29"/>
      <c r="E141" s="29"/>
      <c r="F141" s="29"/>
      <c r="G141" s="29"/>
      <c r="H141" s="29"/>
      <c r="I141" s="29"/>
      <c r="J141" s="29"/>
      <c r="K141" s="29"/>
      <c r="L141" s="29"/>
      <c r="M141" s="29"/>
      <c r="N141" s="84"/>
      <c r="O141" s="29"/>
      <c r="P141" s="29"/>
      <c r="Q141" s="29"/>
      <c r="R141" s="29"/>
      <c r="S141" s="29"/>
      <c r="T141" s="29"/>
      <c r="U141" s="29"/>
      <c r="V141" s="29"/>
      <c r="W141" s="29"/>
      <c r="X141" s="29"/>
      <c r="Y141" s="85"/>
      <c r="Z141" s="30"/>
      <c r="AA141" s="30"/>
      <c r="AB141" s="30"/>
      <c r="AC141" s="30"/>
      <c r="AD141" s="30"/>
      <c r="AE141" s="30"/>
      <c r="AF141" s="30"/>
      <c r="AG141" s="30"/>
      <c r="AH141" s="30"/>
      <c r="AI141" s="30"/>
      <c r="AJ141" s="30"/>
      <c r="AK141" s="31"/>
      <c r="AL141" s="31"/>
      <c r="AM141" s="31"/>
      <c r="AN141" s="31"/>
      <c r="AO141" s="243"/>
    </row>
    <row r="142" spans="1:41" ht="12" customHeight="1" x14ac:dyDescent="0.35">
      <c r="A142" s="92" t="s">
        <v>45</v>
      </c>
      <c r="B142" s="92"/>
      <c r="C142" s="92"/>
      <c r="D142" s="29"/>
      <c r="E142" s="29"/>
      <c r="F142" s="29"/>
      <c r="G142" s="29"/>
      <c r="H142" s="29"/>
      <c r="I142" s="29"/>
      <c r="J142" s="29"/>
      <c r="K142" s="23"/>
      <c r="L142" s="23"/>
      <c r="M142" s="23"/>
      <c r="N142" s="60"/>
      <c r="O142" s="23"/>
      <c r="P142" s="23"/>
      <c r="Q142" s="23"/>
      <c r="R142" s="23"/>
      <c r="S142" s="23"/>
      <c r="T142" s="23"/>
      <c r="U142" s="23"/>
      <c r="V142" s="23"/>
      <c r="W142" s="23"/>
      <c r="X142" s="23"/>
      <c r="Y142" s="23"/>
      <c r="Z142" s="23"/>
      <c r="AA142" s="23"/>
      <c r="AB142" s="23"/>
      <c r="AC142" s="23"/>
      <c r="AD142" s="23"/>
      <c r="AE142" s="60"/>
      <c r="AF142" s="152"/>
      <c r="AG142" s="152"/>
      <c r="AH142" s="152"/>
      <c r="AI142" s="152"/>
      <c r="AJ142" s="152"/>
      <c r="AK142" s="152"/>
      <c r="AL142" s="152"/>
      <c r="AM142" s="152"/>
      <c r="AN142" s="152"/>
      <c r="AO142" s="152"/>
    </row>
    <row r="143" spans="1:41" ht="12" customHeight="1" x14ac:dyDescent="0.35">
      <c r="A143" s="75" t="s">
        <v>269</v>
      </c>
      <c r="B143" s="92"/>
      <c r="C143" s="92"/>
      <c r="D143" s="29"/>
      <c r="E143" s="29"/>
      <c r="F143" s="29"/>
      <c r="G143" s="29"/>
      <c r="H143" s="29"/>
      <c r="I143" s="29"/>
      <c r="J143" s="29"/>
      <c r="K143" s="23"/>
      <c r="L143" s="23"/>
      <c r="M143" s="23"/>
      <c r="N143" s="59"/>
      <c r="O143" s="23"/>
      <c r="P143" s="23"/>
      <c r="Q143" s="23"/>
      <c r="R143" s="23"/>
      <c r="S143" s="23"/>
      <c r="T143" s="23"/>
      <c r="U143" s="23"/>
      <c r="V143" s="23"/>
      <c r="W143" s="23"/>
      <c r="X143" s="23"/>
      <c r="Y143" s="23"/>
      <c r="Z143" s="23"/>
      <c r="AA143" s="23"/>
      <c r="AB143" s="23"/>
      <c r="AC143" s="23"/>
      <c r="AD143" s="23"/>
      <c r="AE143" s="60"/>
      <c r="AF143" s="24"/>
      <c r="AG143" s="24"/>
      <c r="AH143" s="24"/>
      <c r="AI143" s="24"/>
      <c r="AJ143" s="24"/>
      <c r="AK143" s="24"/>
      <c r="AL143" s="24"/>
      <c r="AM143" s="24"/>
      <c r="AN143" s="24"/>
      <c r="AO143" s="24"/>
    </row>
    <row r="144" spans="1:41" ht="12" customHeight="1" x14ac:dyDescent="0.35">
      <c r="A144" s="56" t="s">
        <v>32</v>
      </c>
      <c r="B144" s="56"/>
      <c r="C144" s="56"/>
      <c r="D144" s="113"/>
      <c r="E144" s="113"/>
      <c r="F144" s="113"/>
      <c r="G144" s="113"/>
      <c r="H144" s="113"/>
      <c r="I144" s="113"/>
      <c r="J144" s="113"/>
      <c r="K144" s="23"/>
      <c r="L144" s="23"/>
      <c r="M144" s="23"/>
      <c r="N144" s="59"/>
      <c r="O144" s="23"/>
      <c r="P144" s="23"/>
      <c r="Q144" s="23"/>
      <c r="R144" s="23"/>
      <c r="S144" s="23"/>
      <c r="T144" s="23"/>
      <c r="U144" s="23"/>
      <c r="V144" s="23"/>
      <c r="W144" s="23"/>
      <c r="X144" s="23"/>
      <c r="Y144" s="23"/>
      <c r="Z144" s="23"/>
      <c r="AA144" s="23"/>
      <c r="AB144" s="23"/>
      <c r="AC144" s="23"/>
      <c r="AD144" s="23"/>
      <c r="AE144" s="60"/>
      <c r="AF144" s="24"/>
      <c r="AG144" s="24"/>
      <c r="AH144" s="24"/>
      <c r="AI144" s="24"/>
      <c r="AJ144" s="24"/>
      <c r="AK144" s="24"/>
      <c r="AL144" s="24"/>
      <c r="AM144" s="24"/>
      <c r="AN144" s="24"/>
      <c r="AO144" s="24"/>
    </row>
    <row r="145" spans="1:41" ht="30" customHeight="1" x14ac:dyDescent="0.35">
      <c r="A145" s="61" t="s">
        <v>270</v>
      </c>
      <c r="B145" s="61"/>
      <c r="C145" s="61"/>
      <c r="D145" s="17"/>
      <c r="E145" s="17"/>
      <c r="F145" s="17"/>
      <c r="G145" s="17"/>
      <c r="H145" s="17"/>
      <c r="I145" s="17"/>
      <c r="J145" s="17"/>
      <c r="K145" s="67"/>
      <c r="L145" s="67"/>
      <c r="M145" s="67"/>
      <c r="N145" s="71"/>
      <c r="O145" s="67"/>
      <c r="P145" s="67"/>
      <c r="Q145" s="67"/>
      <c r="R145" s="67"/>
      <c r="S145" s="67"/>
      <c r="T145" s="67"/>
      <c r="U145" s="67"/>
      <c r="V145" s="67"/>
      <c r="W145" s="67"/>
      <c r="X145" s="67"/>
      <c r="Y145" s="67"/>
      <c r="Z145" s="67"/>
      <c r="AA145" s="67"/>
      <c r="AB145" s="67"/>
      <c r="AC145" s="67"/>
      <c r="AD145" s="67"/>
      <c r="AE145" s="68"/>
      <c r="AF145" s="73"/>
      <c r="AG145" s="73"/>
      <c r="AH145" s="73"/>
      <c r="AI145" s="73"/>
      <c r="AJ145" s="73"/>
      <c r="AK145" s="73"/>
      <c r="AL145" s="73"/>
      <c r="AM145" s="73"/>
      <c r="AN145" s="73"/>
      <c r="AO145" s="73"/>
    </row>
    <row r="146" spans="1:41" ht="20.25" customHeight="1" x14ac:dyDescent="0.35">
      <c r="A146" s="191" t="s">
        <v>237</v>
      </c>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240"/>
    </row>
    <row r="147" spans="1:41" x14ac:dyDescent="0.35">
      <c r="A147" s="137"/>
      <c r="B147" s="282" t="s">
        <v>145</v>
      </c>
      <c r="C147" s="283"/>
      <c r="D147" s="283"/>
      <c r="E147" s="283"/>
      <c r="F147" s="283"/>
      <c r="G147" s="283"/>
      <c r="H147" s="283"/>
      <c r="I147" s="283"/>
      <c r="J147" s="283"/>
      <c r="K147" s="283"/>
      <c r="L147" s="283"/>
      <c r="M147" s="283"/>
      <c r="N147" s="284"/>
      <c r="O147" s="279" t="s">
        <v>55</v>
      </c>
      <c r="P147" s="280"/>
      <c r="Q147" s="280"/>
      <c r="R147" s="280"/>
      <c r="S147" s="280"/>
      <c r="T147" s="280"/>
      <c r="U147" s="280"/>
      <c r="V147" s="280"/>
      <c r="W147" s="280"/>
      <c r="X147" s="280"/>
      <c r="Y147" s="280"/>
      <c r="Z147" s="280"/>
      <c r="AA147" s="280"/>
      <c r="AB147" s="281"/>
      <c r="AC147" s="281" t="s">
        <v>57</v>
      </c>
      <c r="AD147" s="281"/>
      <c r="AE147" s="281"/>
      <c r="AF147" s="281"/>
      <c r="AG147" s="281"/>
      <c r="AH147" s="281"/>
      <c r="AI147" s="281"/>
      <c r="AJ147" s="281"/>
      <c r="AK147" s="281"/>
      <c r="AL147" s="281"/>
      <c r="AM147" s="280"/>
      <c r="AN147" s="280"/>
      <c r="AO147" s="280"/>
    </row>
    <row r="148" spans="1:41" ht="44.15" customHeight="1" x14ac:dyDescent="0.35">
      <c r="A148" s="106" t="s">
        <v>35</v>
      </c>
      <c r="B148" s="107" t="s">
        <v>203</v>
      </c>
      <c r="C148" s="107" t="s">
        <v>204</v>
      </c>
      <c r="D148" s="107" t="s">
        <v>193</v>
      </c>
      <c r="E148" s="107" t="s">
        <v>194</v>
      </c>
      <c r="F148" s="107" t="s">
        <v>195</v>
      </c>
      <c r="G148" s="107" t="s">
        <v>196</v>
      </c>
      <c r="H148" s="107" t="s">
        <v>197</v>
      </c>
      <c r="I148" s="107" t="s">
        <v>198</v>
      </c>
      <c r="J148" s="107" t="s">
        <v>199</v>
      </c>
      <c r="K148" s="107" t="s">
        <v>200</v>
      </c>
      <c r="L148" s="107" t="s">
        <v>201</v>
      </c>
      <c r="M148" s="107" t="s">
        <v>202</v>
      </c>
      <c r="N148" s="107" t="s">
        <v>168</v>
      </c>
      <c r="O148" s="107" t="s">
        <v>219</v>
      </c>
      <c r="P148" s="107" t="s">
        <v>216</v>
      </c>
      <c r="Q148" s="107" t="s">
        <v>215</v>
      </c>
      <c r="R148" s="107" t="s">
        <v>214</v>
      </c>
      <c r="S148" s="107" t="s">
        <v>213</v>
      </c>
      <c r="T148" s="107" t="s">
        <v>212</v>
      </c>
      <c r="U148" s="107" t="s">
        <v>217</v>
      </c>
      <c r="V148" s="107" t="s">
        <v>211</v>
      </c>
      <c r="W148" s="107" t="s">
        <v>210</v>
      </c>
      <c r="X148" s="107" t="s">
        <v>209</v>
      </c>
      <c r="Y148" s="107" t="s">
        <v>208</v>
      </c>
      <c r="Z148" s="107" t="s">
        <v>207</v>
      </c>
      <c r="AA148" s="107" t="s">
        <v>206</v>
      </c>
      <c r="AB148" s="107" t="s">
        <v>205</v>
      </c>
      <c r="AC148" s="107" t="s">
        <v>60</v>
      </c>
      <c r="AD148" s="107" t="s">
        <v>61</v>
      </c>
      <c r="AE148" s="107" t="s">
        <v>62</v>
      </c>
      <c r="AF148" s="107" t="s">
        <v>63</v>
      </c>
      <c r="AG148" s="107" t="s">
        <v>64</v>
      </c>
      <c r="AH148" s="107" t="s">
        <v>65</v>
      </c>
      <c r="AI148" s="107" t="s">
        <v>66</v>
      </c>
      <c r="AJ148" s="107" t="s">
        <v>67</v>
      </c>
      <c r="AK148" s="107" t="s">
        <v>68</v>
      </c>
      <c r="AL148" s="107" t="s">
        <v>69</v>
      </c>
      <c r="AM148" s="107" t="s">
        <v>70</v>
      </c>
      <c r="AN148" s="107" t="s">
        <v>71</v>
      </c>
      <c r="AO148" s="131" t="s">
        <v>72</v>
      </c>
    </row>
    <row r="149" spans="1:41" x14ac:dyDescent="0.35">
      <c r="A149" s="74" t="s">
        <v>23</v>
      </c>
      <c r="B149" s="195">
        <v>63840</v>
      </c>
      <c r="C149" s="195">
        <v>56374</v>
      </c>
      <c r="D149" s="167">
        <v>66652</v>
      </c>
      <c r="E149" s="167">
        <v>66288</v>
      </c>
      <c r="F149" s="167">
        <v>62166</v>
      </c>
      <c r="G149" s="167">
        <v>52494</v>
      </c>
      <c r="H149" s="167">
        <v>52897</v>
      </c>
      <c r="I149" s="167">
        <v>51592</v>
      </c>
      <c r="J149" s="167">
        <v>55385</v>
      </c>
      <c r="K149" s="167">
        <v>60236</v>
      </c>
      <c r="L149" s="167">
        <v>58153</v>
      </c>
      <c r="M149" s="167">
        <v>59885</v>
      </c>
      <c r="N149" s="167">
        <f>SUM(B149:M149)/12</f>
        <v>58830.166666666664</v>
      </c>
      <c r="O149" s="167">
        <v>51976</v>
      </c>
      <c r="P149" s="167">
        <v>17908</v>
      </c>
      <c r="Q149" s="167">
        <v>14166</v>
      </c>
      <c r="R149" s="167">
        <v>16575</v>
      </c>
      <c r="S149" s="167">
        <v>42361</v>
      </c>
      <c r="T149" s="167">
        <v>42416</v>
      </c>
      <c r="U149" s="167">
        <v>46735</v>
      </c>
      <c r="V149" s="167">
        <v>46665</v>
      </c>
      <c r="W149" s="167">
        <v>41685</v>
      </c>
      <c r="X149" s="167">
        <v>37167</v>
      </c>
      <c r="Y149" s="167">
        <v>37516</v>
      </c>
      <c r="Z149" s="167">
        <v>35462</v>
      </c>
      <c r="AA149" s="167">
        <v>44467</v>
      </c>
      <c r="AB149" s="169">
        <f>SUM(O149:AA149)/13</f>
        <v>36546.076923076922</v>
      </c>
      <c r="AC149" s="124">
        <f t="shared" ref="AC149:AL153" si="13">(O149-D149)/D149</f>
        <v>-0.22018844145712058</v>
      </c>
      <c r="AD149" s="124">
        <f t="shared" si="13"/>
        <v>-0.72984552256818735</v>
      </c>
      <c r="AE149" s="124">
        <f t="shared" si="13"/>
        <v>-0.77212624264067176</v>
      </c>
      <c r="AF149" s="124">
        <f t="shared" si="13"/>
        <v>-0.68424962852897475</v>
      </c>
      <c r="AG149" s="124">
        <f t="shared" si="13"/>
        <v>-0.19917953759192392</v>
      </c>
      <c r="AH149" s="124">
        <f t="shared" si="13"/>
        <v>-0.17785703209799969</v>
      </c>
      <c r="AI149" s="124">
        <f t="shared" si="13"/>
        <v>-0.15617947097589599</v>
      </c>
      <c r="AJ149" s="124">
        <f t="shared" si="13"/>
        <v>-0.22529716448635367</v>
      </c>
      <c r="AK149" s="124">
        <f t="shared" si="13"/>
        <v>-0.28318401458222275</v>
      </c>
      <c r="AL149" s="124">
        <f t="shared" si="13"/>
        <v>-0.37936044084495285</v>
      </c>
      <c r="AM149" s="124">
        <f>(Y149-B149)/B149</f>
        <v>-0.41234335839598996</v>
      </c>
      <c r="AN149" s="124">
        <f>(Z149-C149)/C149</f>
        <v>-0.37095114769219856</v>
      </c>
      <c r="AO149" s="125">
        <f>(AA149-D149)/D149</f>
        <v>-0.33284822660985419</v>
      </c>
    </row>
    <row r="150" spans="1:41" x14ac:dyDescent="0.35">
      <c r="A150" s="74" t="s">
        <v>24</v>
      </c>
      <c r="B150" s="197">
        <v>0</v>
      </c>
      <c r="C150" s="197">
        <v>0</v>
      </c>
      <c r="D150" s="198">
        <v>0</v>
      </c>
      <c r="E150" s="198">
        <v>0</v>
      </c>
      <c r="F150" s="198">
        <v>0</v>
      </c>
      <c r="G150" s="198">
        <v>0</v>
      </c>
      <c r="H150" s="198">
        <v>0</v>
      </c>
      <c r="I150" s="198">
        <v>0</v>
      </c>
      <c r="J150" s="198">
        <v>0</v>
      </c>
      <c r="K150" s="198">
        <v>0</v>
      </c>
      <c r="L150" s="198">
        <v>0</v>
      </c>
      <c r="M150" s="198">
        <v>0</v>
      </c>
      <c r="N150" s="198">
        <f>((B149*B150)+(C149*C150)+(D149*D150)+(E149*E150)+(F149*F150)+(G149*G150)+(H149*H150)+(I149*I150)+(J149*J150)+(K149*K150)+(L149*L150)+(M149*M150))/SUM(B149:M149)</f>
        <v>0</v>
      </c>
      <c r="O150" s="124">
        <v>0.18650915807295676</v>
      </c>
      <c r="P150" s="124">
        <v>0.54394683940138489</v>
      </c>
      <c r="Q150" s="124">
        <v>0.42270224481152052</v>
      </c>
      <c r="R150" s="124">
        <v>0.33948717948717949</v>
      </c>
      <c r="S150" s="124">
        <v>0.35171502089185808</v>
      </c>
      <c r="T150" s="124">
        <v>0.33470860052810258</v>
      </c>
      <c r="U150" s="124">
        <v>0.3669412645768696</v>
      </c>
      <c r="V150" s="124">
        <v>0.3932069002464374</v>
      </c>
      <c r="W150" s="124">
        <v>0.43735156531126307</v>
      </c>
      <c r="X150" s="124">
        <v>0.45569994887938226</v>
      </c>
      <c r="Y150" s="124">
        <v>0.41734193410811388</v>
      </c>
      <c r="Z150" s="124">
        <v>0.39419660481642321</v>
      </c>
      <c r="AA150" s="124">
        <v>0.39163874333775611</v>
      </c>
      <c r="AB150" s="124">
        <f>((O149*O150)+(P149*P150)+(Q149*Q150)+(R149*R150)+(S149*S150)+(T149*T150)+(U149*U150)+(V149*V150)+(W149*W150)+(X149*X150)+(Y149*Y150)+(Z149*Z150)+(AA149*AA150))/SUM(O149:AA149)</f>
        <v>0.37437039438096059</v>
      </c>
      <c r="AC150" s="124" t="s">
        <v>46</v>
      </c>
      <c r="AD150" s="124" t="s">
        <v>46</v>
      </c>
      <c r="AE150" s="124" t="s">
        <v>46</v>
      </c>
      <c r="AF150" s="124" t="s">
        <v>46</v>
      </c>
      <c r="AG150" s="124" t="s">
        <v>46</v>
      </c>
      <c r="AH150" s="124" t="s">
        <v>46</v>
      </c>
      <c r="AI150" s="124" t="s">
        <v>46</v>
      </c>
      <c r="AJ150" s="124" t="s">
        <v>46</v>
      </c>
      <c r="AK150" s="124" t="s">
        <v>46</v>
      </c>
      <c r="AL150" s="124" t="s">
        <v>46</v>
      </c>
      <c r="AM150" s="124" t="s">
        <v>46</v>
      </c>
      <c r="AN150" s="124" t="s">
        <v>46</v>
      </c>
      <c r="AO150" s="125" t="s">
        <v>46</v>
      </c>
    </row>
    <row r="151" spans="1:41" x14ac:dyDescent="0.35">
      <c r="A151" s="74" t="s">
        <v>25</v>
      </c>
      <c r="B151" s="195">
        <v>811</v>
      </c>
      <c r="C151" s="195">
        <v>804</v>
      </c>
      <c r="D151" s="167">
        <v>885</v>
      </c>
      <c r="E151" s="167">
        <v>808</v>
      </c>
      <c r="F151" s="167">
        <v>836</v>
      </c>
      <c r="G151" s="167">
        <v>620</v>
      </c>
      <c r="H151" s="167">
        <v>560</v>
      </c>
      <c r="I151" s="167">
        <v>532</v>
      </c>
      <c r="J151" s="167">
        <v>719</v>
      </c>
      <c r="K151" s="167">
        <v>904</v>
      </c>
      <c r="L151" s="167">
        <v>908</v>
      </c>
      <c r="M151" s="167">
        <v>837</v>
      </c>
      <c r="N151" s="167">
        <f>SUM(B151:M151)/12</f>
        <v>768.66666666666663</v>
      </c>
      <c r="O151" s="167">
        <v>586</v>
      </c>
      <c r="P151" s="167">
        <v>76</v>
      </c>
      <c r="Q151" s="167">
        <v>74</v>
      </c>
      <c r="R151" s="167">
        <v>123</v>
      </c>
      <c r="S151" s="167">
        <v>399</v>
      </c>
      <c r="T151" s="167">
        <v>478</v>
      </c>
      <c r="U151" s="167">
        <v>602</v>
      </c>
      <c r="V151" s="167">
        <v>627</v>
      </c>
      <c r="W151" s="167">
        <v>534</v>
      </c>
      <c r="X151" s="167">
        <v>518</v>
      </c>
      <c r="Y151" s="167">
        <v>826</v>
      </c>
      <c r="Z151" s="167">
        <v>741</v>
      </c>
      <c r="AA151" s="167">
        <v>1049</v>
      </c>
      <c r="AB151" s="169">
        <f>SUM(O151:AA151)/13</f>
        <v>510.23076923076923</v>
      </c>
      <c r="AC151" s="124">
        <f>(O151-D151)/D151</f>
        <v>-0.33785310734463275</v>
      </c>
      <c r="AD151" s="124">
        <f t="shared" si="13"/>
        <v>-0.90594059405940597</v>
      </c>
      <c r="AE151" s="124">
        <f t="shared" si="13"/>
        <v>-0.91148325358851678</v>
      </c>
      <c r="AF151" s="124">
        <f t="shared" si="13"/>
        <v>-0.80161290322580647</v>
      </c>
      <c r="AG151" s="124">
        <f t="shared" si="13"/>
        <v>-0.28749999999999998</v>
      </c>
      <c r="AH151" s="124">
        <f t="shared" si="13"/>
        <v>-0.10150375939849623</v>
      </c>
      <c r="AI151" s="124">
        <f t="shared" si="13"/>
        <v>-0.16272600834492351</v>
      </c>
      <c r="AJ151" s="124">
        <f t="shared" si="13"/>
        <v>-0.30641592920353983</v>
      </c>
      <c r="AK151" s="124">
        <f t="shared" si="13"/>
        <v>-0.41189427312775329</v>
      </c>
      <c r="AL151" s="124">
        <f t="shared" si="13"/>
        <v>-0.38112305854241341</v>
      </c>
      <c r="AM151" s="124">
        <f>(Y151-B151)/B151</f>
        <v>1.8495684340320593E-2</v>
      </c>
      <c r="AN151" s="124">
        <f>(Z151-C151)/C151</f>
        <v>-7.8358208955223885E-2</v>
      </c>
      <c r="AO151" s="125">
        <f>(AA151-D151)/D151</f>
        <v>0.18531073446327684</v>
      </c>
    </row>
    <row r="152" spans="1:41" x14ac:dyDescent="0.35">
      <c r="A152" s="74" t="s">
        <v>26</v>
      </c>
      <c r="B152" s="197">
        <v>0</v>
      </c>
      <c r="C152" s="197">
        <v>0</v>
      </c>
      <c r="D152" s="198">
        <v>0</v>
      </c>
      <c r="E152" s="198">
        <v>0</v>
      </c>
      <c r="F152" s="198">
        <v>0</v>
      </c>
      <c r="G152" s="198">
        <v>0</v>
      </c>
      <c r="H152" s="198">
        <v>0</v>
      </c>
      <c r="I152" s="198">
        <v>0</v>
      </c>
      <c r="J152" s="198">
        <v>0</v>
      </c>
      <c r="K152" s="198">
        <v>0</v>
      </c>
      <c r="L152" s="198">
        <v>0</v>
      </c>
      <c r="M152" s="198">
        <v>0</v>
      </c>
      <c r="N152" s="198">
        <f>((B151*B152)+(C151*C152)+(D151*D152)+(E151*E152)+(F151*F152)+(G151*G152)+(H151*H152)+(I151*I152)+(J151*J152)+(K151*K152)+(L151*L152)+(M151*M152))/SUM(B151:M151)</f>
        <v>0</v>
      </c>
      <c r="O152" s="198">
        <v>3.4129692832764505E-3</v>
      </c>
      <c r="P152" s="124">
        <v>5.2631578947368418E-2</v>
      </c>
      <c r="Q152" s="124">
        <v>2.7027027027027029E-2</v>
      </c>
      <c r="R152" s="124">
        <v>2.4390243902439025E-2</v>
      </c>
      <c r="S152" s="124">
        <v>4.2606516290726815E-2</v>
      </c>
      <c r="T152" s="124">
        <v>1.2552301255230125E-2</v>
      </c>
      <c r="U152" s="124">
        <v>1.3289036544850499E-2</v>
      </c>
      <c r="V152" s="124">
        <v>3.1897926634768738E-2</v>
      </c>
      <c r="W152" s="124">
        <v>2.6217228464419477E-2</v>
      </c>
      <c r="X152" s="124">
        <v>7.7220077220077218E-2</v>
      </c>
      <c r="Y152" s="124">
        <v>0.36924939467312351</v>
      </c>
      <c r="Z152" s="124">
        <v>0.35492577597840758</v>
      </c>
      <c r="AA152" s="124">
        <v>0.29647283126787416</v>
      </c>
      <c r="AB152" s="124">
        <f>((O151*O152)+(P151*P152)+(Q151*Q152)+(R151*R152)+(S151*S152)+(T151*T152)+(U151*U152)+(V151*V152)+(W151*W152)+(X151*X152)+(Y151*Y152)+(Z151*Z152)+(AA151*AA152))/SUM(O151:AA151)</f>
        <v>0.15000753806723957</v>
      </c>
      <c r="AC152" s="124" t="s">
        <v>46</v>
      </c>
      <c r="AD152" s="124" t="s">
        <v>46</v>
      </c>
      <c r="AE152" s="124" t="s">
        <v>46</v>
      </c>
      <c r="AF152" s="124" t="s">
        <v>46</v>
      </c>
      <c r="AG152" s="124" t="s">
        <v>46</v>
      </c>
      <c r="AH152" s="124" t="s">
        <v>46</v>
      </c>
      <c r="AI152" s="124" t="s">
        <v>46</v>
      </c>
      <c r="AJ152" s="124" t="s">
        <v>46</v>
      </c>
      <c r="AK152" s="124" t="s">
        <v>46</v>
      </c>
      <c r="AL152" s="124" t="s">
        <v>46</v>
      </c>
      <c r="AM152" s="124" t="s">
        <v>46</v>
      </c>
      <c r="AN152" s="124" t="s">
        <v>46</v>
      </c>
      <c r="AO152" s="125" t="s">
        <v>46</v>
      </c>
    </row>
    <row r="153" spans="1:41" x14ac:dyDescent="0.35">
      <c r="A153" s="181" t="s">
        <v>28</v>
      </c>
      <c r="B153" s="235">
        <v>7515</v>
      </c>
      <c r="C153" s="235">
        <v>5490</v>
      </c>
      <c r="D153" s="229">
        <v>5995</v>
      </c>
      <c r="E153" s="229">
        <v>6578</v>
      </c>
      <c r="F153" s="229">
        <v>6796</v>
      </c>
      <c r="G153" s="229">
        <v>6279</v>
      </c>
      <c r="H153" s="229">
        <v>6336</v>
      </c>
      <c r="I153" s="229">
        <v>6369</v>
      </c>
      <c r="J153" s="229">
        <v>6317</v>
      </c>
      <c r="K153" s="229">
        <v>8172</v>
      </c>
      <c r="L153" s="229">
        <v>8501</v>
      </c>
      <c r="M153" s="229">
        <v>5897</v>
      </c>
      <c r="N153" s="229">
        <f>SUM(B153:M153)/12</f>
        <v>6687.083333333333</v>
      </c>
      <c r="O153" s="229">
        <v>5331</v>
      </c>
      <c r="P153" s="229">
        <v>1263</v>
      </c>
      <c r="Q153" s="229">
        <v>1281</v>
      </c>
      <c r="R153" s="229">
        <v>1665</v>
      </c>
      <c r="S153" s="229">
        <v>5013</v>
      </c>
      <c r="T153" s="229">
        <v>5100</v>
      </c>
      <c r="U153" s="229">
        <v>5409</v>
      </c>
      <c r="V153" s="229">
        <v>9313</v>
      </c>
      <c r="W153" s="229">
        <v>6467</v>
      </c>
      <c r="X153" s="229">
        <v>4705</v>
      </c>
      <c r="Y153" s="229">
        <v>4361</v>
      </c>
      <c r="Z153" s="229">
        <v>3923</v>
      </c>
      <c r="AA153" s="229">
        <v>4849</v>
      </c>
      <c r="AB153" s="230">
        <f>SUM(O153:AA153)/13</f>
        <v>4513.8461538461543</v>
      </c>
      <c r="AC153" s="175">
        <f>(O153-D153)/D153</f>
        <v>-0.11075896580483736</v>
      </c>
      <c r="AD153" s="175">
        <f t="shared" si="13"/>
        <v>-0.80799635147461235</v>
      </c>
      <c r="AE153" s="175">
        <f t="shared" si="13"/>
        <v>-0.81150676868746319</v>
      </c>
      <c r="AF153" s="175">
        <f t="shared" si="13"/>
        <v>-0.73483038700430003</v>
      </c>
      <c r="AG153" s="175">
        <f t="shared" si="13"/>
        <v>-0.20880681818181818</v>
      </c>
      <c r="AH153" s="175">
        <f t="shared" si="13"/>
        <v>-0.19924634950541686</v>
      </c>
      <c r="AI153" s="175">
        <f t="shared" si="13"/>
        <v>-0.14373911666930506</v>
      </c>
      <c r="AJ153" s="175">
        <f t="shared" si="13"/>
        <v>0.13962310327949096</v>
      </c>
      <c r="AK153" s="175">
        <f t="shared" si="13"/>
        <v>-0.23926596870956357</v>
      </c>
      <c r="AL153" s="175">
        <f t="shared" si="13"/>
        <v>-0.20213667966762761</v>
      </c>
      <c r="AM153" s="175">
        <f>(Y153-B153)/B153</f>
        <v>-0.41969394544244842</v>
      </c>
      <c r="AN153" s="175">
        <f>(Z153-C153)/C153</f>
        <v>-0.2854280510018215</v>
      </c>
      <c r="AO153" s="189">
        <f>(AA153-D153)/D153</f>
        <v>-0.19115929941618015</v>
      </c>
    </row>
    <row r="154" spans="1:41" ht="17.25" customHeight="1" x14ac:dyDescent="0.35">
      <c r="A154" s="56" t="s">
        <v>29</v>
      </c>
      <c r="B154" s="23"/>
      <c r="C154" s="23"/>
      <c r="D154" s="23"/>
      <c r="E154" s="23"/>
      <c r="F154" s="23"/>
      <c r="G154" s="23"/>
      <c r="H154" s="23"/>
      <c r="I154" s="23"/>
      <c r="J154" s="2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3"/>
      <c r="AL154" s="113"/>
      <c r="AM154" s="113"/>
      <c r="AN154" s="113"/>
      <c r="AO154" s="153"/>
    </row>
    <row r="155" spans="1:41" ht="12" customHeight="1" x14ac:dyDescent="0.35">
      <c r="A155" s="75" t="s">
        <v>125</v>
      </c>
      <c r="B155" s="29"/>
      <c r="C155" s="29"/>
      <c r="D155" s="29"/>
      <c r="E155" s="29"/>
      <c r="F155" s="29"/>
      <c r="G155" s="29"/>
      <c r="H155" s="29"/>
      <c r="I155" s="29"/>
      <c r="J155" s="29"/>
      <c r="K155" s="23"/>
      <c r="L155" s="23"/>
      <c r="M155" s="23"/>
      <c r="N155" s="60"/>
      <c r="O155" s="23"/>
      <c r="P155" s="23"/>
      <c r="Q155" s="23"/>
      <c r="R155" s="23"/>
      <c r="S155" s="23"/>
      <c r="T155" s="23"/>
      <c r="U155" s="23"/>
      <c r="V155" s="23"/>
      <c r="W155" s="23"/>
      <c r="X155" s="23"/>
      <c r="Y155" s="23"/>
      <c r="Z155" s="23"/>
      <c r="AA155" s="23"/>
      <c r="AB155" s="23"/>
      <c r="AC155" s="23"/>
      <c r="AD155" s="23"/>
      <c r="AE155" s="60"/>
      <c r="AF155" s="152"/>
      <c r="AG155" s="152"/>
      <c r="AH155" s="152"/>
      <c r="AI155" s="152"/>
      <c r="AJ155" s="152"/>
      <c r="AK155" s="152"/>
      <c r="AL155" s="152"/>
      <c r="AM155" s="152"/>
      <c r="AN155" s="152"/>
      <c r="AO155" s="152"/>
    </row>
    <row r="156" spans="1:41" ht="12" customHeight="1" x14ac:dyDescent="0.35">
      <c r="A156" s="75" t="s">
        <v>30</v>
      </c>
      <c r="B156" s="29"/>
      <c r="C156" s="29"/>
      <c r="D156" s="29"/>
      <c r="E156" s="29"/>
      <c r="F156" s="29"/>
      <c r="G156" s="29"/>
      <c r="H156" s="29"/>
      <c r="I156" s="29"/>
      <c r="J156" s="29"/>
      <c r="K156" s="23"/>
      <c r="L156" s="23"/>
      <c r="M156" s="23"/>
      <c r="N156" s="60"/>
      <c r="O156" s="23"/>
      <c r="P156" s="23"/>
      <c r="Q156" s="23"/>
      <c r="R156" s="23"/>
      <c r="S156" s="23"/>
      <c r="T156" s="23"/>
      <c r="U156" s="23"/>
      <c r="V156" s="23"/>
      <c r="W156" s="23"/>
      <c r="X156" s="23"/>
      <c r="Y156" s="23"/>
      <c r="Z156" s="23"/>
      <c r="AA156" s="23"/>
      <c r="AB156" s="23"/>
      <c r="AC156" s="23"/>
      <c r="AD156" s="23"/>
      <c r="AE156" s="60"/>
      <c r="AF156" s="152"/>
      <c r="AG156" s="152"/>
      <c r="AH156" s="152"/>
      <c r="AI156" s="152"/>
      <c r="AJ156" s="152"/>
      <c r="AK156" s="152"/>
      <c r="AL156" s="152"/>
      <c r="AM156" s="152"/>
      <c r="AN156" s="152"/>
      <c r="AO156" s="152"/>
    </row>
    <row r="157" spans="1:41" ht="12" customHeight="1" x14ac:dyDescent="0.35">
      <c r="A157" s="75" t="s">
        <v>271</v>
      </c>
      <c r="B157" s="29"/>
      <c r="C157" s="29"/>
      <c r="D157" s="29"/>
      <c r="E157" s="29"/>
      <c r="F157" s="29"/>
      <c r="G157" s="29"/>
      <c r="H157" s="29"/>
      <c r="I157" s="29"/>
      <c r="J157" s="29"/>
      <c r="K157" s="23"/>
      <c r="L157" s="23"/>
      <c r="M157" s="23"/>
      <c r="N157" s="60"/>
      <c r="O157" s="23"/>
      <c r="P157" s="23"/>
      <c r="Q157" s="23"/>
      <c r="R157" s="23"/>
      <c r="S157" s="23"/>
      <c r="T157" s="23"/>
      <c r="U157" s="23"/>
      <c r="V157" s="23"/>
      <c r="W157" s="23"/>
      <c r="X157" s="23"/>
      <c r="Y157" s="23"/>
      <c r="Z157" s="23"/>
      <c r="AA157" s="23"/>
      <c r="AB157" s="23"/>
      <c r="AC157" s="23"/>
      <c r="AD157" s="23"/>
      <c r="AE157" s="60"/>
      <c r="AF157" s="152"/>
      <c r="AG157" s="152"/>
      <c r="AH157" s="152"/>
      <c r="AI157" s="152"/>
      <c r="AJ157" s="152"/>
      <c r="AK157" s="152"/>
      <c r="AL157" s="152"/>
      <c r="AM157" s="152"/>
      <c r="AN157" s="152"/>
      <c r="AO157" s="152"/>
    </row>
    <row r="158" spans="1:41" ht="12" customHeight="1" x14ac:dyDescent="0.35">
      <c r="A158" s="75" t="s">
        <v>43</v>
      </c>
      <c r="B158" s="26"/>
      <c r="C158" s="26"/>
      <c r="D158" s="26"/>
      <c r="E158" s="26"/>
      <c r="F158" s="26"/>
      <c r="G158" s="26"/>
      <c r="H158" s="26"/>
      <c r="I158" s="26"/>
      <c r="J158" s="26"/>
      <c r="K158" s="67"/>
      <c r="L158" s="67"/>
      <c r="M158" s="67"/>
      <c r="N158" s="68"/>
      <c r="O158" s="67"/>
      <c r="P158" s="67"/>
      <c r="Q158" s="67"/>
      <c r="R158" s="67"/>
      <c r="S158" s="67"/>
      <c r="T158" s="67"/>
      <c r="U158" s="67"/>
      <c r="V158" s="67"/>
      <c r="W158" s="67"/>
      <c r="X158" s="67"/>
      <c r="Y158" s="67"/>
      <c r="Z158" s="67"/>
      <c r="AA158" s="67"/>
      <c r="AB158" s="67"/>
      <c r="AC158" s="67"/>
      <c r="AD158" s="67"/>
      <c r="AE158" s="68"/>
      <c r="AF158" s="69"/>
      <c r="AG158" s="69"/>
      <c r="AH158" s="69"/>
      <c r="AI158" s="69"/>
      <c r="AJ158" s="69"/>
      <c r="AK158" s="69"/>
      <c r="AL158" s="69"/>
      <c r="AM158" s="69"/>
      <c r="AN158" s="69"/>
      <c r="AO158" s="69"/>
    </row>
    <row r="159" spans="1:41" ht="12" customHeight="1" x14ac:dyDescent="0.35">
      <c r="A159" s="241" t="s">
        <v>49</v>
      </c>
      <c r="B159" s="241"/>
      <c r="C159" s="241"/>
      <c r="D159" s="241"/>
      <c r="E159" s="241"/>
      <c r="F159" s="241"/>
      <c r="G159" s="241"/>
      <c r="H159" s="241"/>
      <c r="I159" s="241"/>
      <c r="J159" s="241"/>
      <c r="K159" s="228"/>
      <c r="L159" s="228"/>
      <c r="M159" s="228"/>
      <c r="N159" s="228"/>
      <c r="O159" s="228"/>
      <c r="P159" s="228"/>
      <c r="Q159" s="228"/>
      <c r="R159" s="228"/>
      <c r="S159" s="228"/>
      <c r="T159" s="228"/>
      <c r="U159" s="228"/>
      <c r="V159" s="228"/>
      <c r="W159" s="228"/>
      <c r="X159" s="228"/>
      <c r="Y159" s="228"/>
      <c r="Z159" s="228"/>
      <c r="AA159" s="228"/>
      <c r="AB159" s="228"/>
      <c r="AC159" s="228"/>
      <c r="AD159" s="228"/>
      <c r="AE159" s="228"/>
      <c r="AF159" s="228"/>
      <c r="AG159" s="228"/>
      <c r="AH159" s="228"/>
      <c r="AI159" s="228"/>
      <c r="AJ159" s="228"/>
      <c r="AK159" s="228"/>
      <c r="AL159" s="228"/>
      <c r="AM159" s="228"/>
      <c r="AN159" s="228"/>
      <c r="AO159" s="244"/>
    </row>
    <row r="160" spans="1:41" ht="12" customHeight="1" x14ac:dyDescent="0.35">
      <c r="A160" s="92" t="s">
        <v>59</v>
      </c>
      <c r="B160" s="92"/>
      <c r="C160" s="92"/>
      <c r="D160" s="29"/>
      <c r="E160" s="29"/>
      <c r="F160" s="29"/>
      <c r="G160" s="29"/>
      <c r="H160" s="29"/>
      <c r="I160" s="29"/>
      <c r="J160" s="29"/>
      <c r="K160" s="23"/>
      <c r="L160" s="23"/>
      <c r="M160" s="23"/>
      <c r="N160" s="60"/>
      <c r="O160" s="23"/>
      <c r="P160" s="23"/>
      <c r="Q160" s="23"/>
      <c r="R160" s="23"/>
      <c r="S160" s="23"/>
      <c r="T160" s="23"/>
      <c r="U160" s="23"/>
      <c r="V160" s="23"/>
      <c r="W160" s="23"/>
      <c r="X160" s="23"/>
      <c r="Y160" s="23"/>
      <c r="Z160" s="23"/>
      <c r="AA160" s="23"/>
      <c r="AB160" s="23"/>
      <c r="AC160" s="23"/>
      <c r="AD160" s="23"/>
      <c r="AE160" s="60"/>
      <c r="AF160" s="152"/>
      <c r="AG160" s="152"/>
      <c r="AH160" s="152"/>
      <c r="AI160" s="152"/>
      <c r="AJ160" s="152"/>
      <c r="AK160" s="152"/>
      <c r="AL160" s="152"/>
      <c r="AM160" s="152"/>
      <c r="AN160" s="152"/>
      <c r="AO160" s="152"/>
    </row>
    <row r="161" spans="1:41" ht="12" customHeight="1" x14ac:dyDescent="0.35">
      <c r="A161" s="278" t="s">
        <v>268</v>
      </c>
      <c r="B161" s="92"/>
      <c r="C161" s="92"/>
      <c r="D161" s="29"/>
      <c r="E161" s="29"/>
      <c r="F161" s="29"/>
      <c r="G161" s="29"/>
      <c r="H161" s="29"/>
      <c r="I161" s="29"/>
      <c r="J161" s="29"/>
      <c r="K161" s="29"/>
      <c r="L161" s="29"/>
      <c r="M161" s="29"/>
      <c r="N161" s="84"/>
      <c r="O161" s="29"/>
      <c r="P161" s="29"/>
      <c r="Q161" s="29"/>
      <c r="R161" s="29"/>
      <c r="S161" s="29"/>
      <c r="T161" s="29"/>
      <c r="U161" s="29"/>
      <c r="V161" s="29"/>
      <c r="W161" s="29"/>
      <c r="X161" s="29"/>
      <c r="Y161" s="85"/>
      <c r="Z161" s="30"/>
      <c r="AA161" s="30"/>
      <c r="AB161" s="30"/>
      <c r="AC161" s="30"/>
      <c r="AD161" s="30"/>
      <c r="AE161" s="30"/>
      <c r="AF161" s="30"/>
      <c r="AG161" s="30"/>
      <c r="AH161" s="30"/>
      <c r="AI161" s="30"/>
      <c r="AJ161" s="30"/>
      <c r="AK161" s="31"/>
      <c r="AL161" s="31"/>
      <c r="AM161" s="31"/>
      <c r="AN161" s="31"/>
      <c r="AO161" s="243"/>
    </row>
    <row r="162" spans="1:41" ht="12" customHeight="1" x14ac:dyDescent="0.35">
      <c r="A162" s="92" t="s">
        <v>45</v>
      </c>
      <c r="B162" s="92"/>
      <c r="C162" s="92"/>
      <c r="D162" s="29"/>
      <c r="E162" s="29"/>
      <c r="F162" s="29"/>
      <c r="G162" s="29"/>
      <c r="H162" s="29"/>
      <c r="I162" s="29"/>
      <c r="J162" s="29"/>
      <c r="K162" s="23"/>
      <c r="L162" s="23"/>
      <c r="M162" s="23"/>
      <c r="N162" s="60"/>
      <c r="O162" s="23"/>
      <c r="P162" s="23"/>
      <c r="Q162" s="23"/>
      <c r="R162" s="23"/>
      <c r="S162" s="23"/>
      <c r="T162" s="23"/>
      <c r="U162" s="23"/>
      <c r="V162" s="23"/>
      <c r="W162" s="23"/>
      <c r="X162" s="23"/>
      <c r="Y162" s="23"/>
      <c r="Z162" s="23"/>
      <c r="AA162" s="23"/>
      <c r="AB162" s="23"/>
      <c r="AC162" s="23"/>
      <c r="AD162" s="23"/>
      <c r="AE162" s="60"/>
      <c r="AF162" s="152"/>
      <c r="AG162" s="152"/>
      <c r="AH162" s="152"/>
      <c r="AI162" s="152"/>
      <c r="AJ162" s="152"/>
      <c r="AK162" s="152"/>
      <c r="AL162" s="152"/>
      <c r="AM162" s="152"/>
      <c r="AN162" s="152"/>
      <c r="AO162" s="152"/>
    </row>
    <row r="163" spans="1:41" ht="12" customHeight="1" x14ac:dyDescent="0.35">
      <c r="A163" s="75" t="s">
        <v>269</v>
      </c>
      <c r="B163" s="92"/>
      <c r="C163" s="92"/>
      <c r="D163" s="29"/>
      <c r="E163" s="29"/>
      <c r="F163" s="29"/>
      <c r="G163" s="29"/>
      <c r="H163" s="29"/>
      <c r="I163" s="29"/>
      <c r="J163" s="29"/>
      <c r="K163" s="23"/>
      <c r="L163" s="23"/>
      <c r="M163" s="23"/>
      <c r="N163" s="59"/>
      <c r="O163" s="23"/>
      <c r="P163" s="23"/>
      <c r="Q163" s="23"/>
      <c r="R163" s="23"/>
      <c r="S163" s="23"/>
      <c r="T163" s="23"/>
      <c r="U163" s="23"/>
      <c r="V163" s="23"/>
      <c r="W163" s="23"/>
      <c r="X163" s="23"/>
      <c r="Y163" s="23"/>
      <c r="Z163" s="23"/>
      <c r="AA163" s="23"/>
      <c r="AB163" s="23"/>
      <c r="AC163" s="23"/>
      <c r="AD163" s="23"/>
      <c r="AE163" s="60"/>
      <c r="AF163" s="24"/>
      <c r="AG163" s="24"/>
      <c r="AH163" s="24"/>
      <c r="AI163" s="24"/>
      <c r="AJ163" s="24"/>
      <c r="AK163" s="24"/>
      <c r="AL163" s="24"/>
      <c r="AM163" s="24"/>
      <c r="AN163" s="24"/>
      <c r="AO163" s="24"/>
    </row>
    <row r="164" spans="1:41" ht="12" customHeight="1" x14ac:dyDescent="0.35">
      <c r="A164" s="56" t="s">
        <v>32</v>
      </c>
      <c r="B164" s="56"/>
      <c r="C164" s="56"/>
      <c r="D164" s="113"/>
      <c r="E164" s="113"/>
      <c r="F164" s="113"/>
      <c r="G164" s="113"/>
      <c r="H164" s="113"/>
      <c r="I164" s="113"/>
      <c r="J164" s="113"/>
      <c r="K164" s="23"/>
      <c r="L164" s="23"/>
      <c r="M164" s="23"/>
      <c r="N164" s="59"/>
      <c r="O164" s="23"/>
      <c r="P164" s="23"/>
      <c r="Q164" s="23"/>
      <c r="R164" s="23"/>
      <c r="S164" s="23"/>
      <c r="T164" s="23"/>
      <c r="U164" s="23"/>
      <c r="V164" s="23"/>
      <c r="W164" s="23"/>
      <c r="X164" s="23"/>
      <c r="Y164" s="23"/>
      <c r="Z164" s="23"/>
      <c r="AA164" s="23"/>
      <c r="AB164" s="23"/>
      <c r="AC164" s="23"/>
      <c r="AD164" s="23"/>
      <c r="AE164" s="60"/>
      <c r="AF164" s="24"/>
      <c r="AG164" s="24"/>
      <c r="AH164" s="24"/>
      <c r="AI164" s="24"/>
      <c r="AJ164" s="24"/>
      <c r="AK164" s="24"/>
      <c r="AL164" s="24"/>
      <c r="AM164" s="24"/>
      <c r="AN164" s="24"/>
      <c r="AO164" s="24"/>
    </row>
    <row r="165" spans="1:41" ht="30" customHeight="1" x14ac:dyDescent="0.35">
      <c r="A165" s="61" t="s">
        <v>270</v>
      </c>
      <c r="B165" s="61"/>
      <c r="C165" s="61"/>
      <c r="D165" s="17"/>
      <c r="E165" s="17"/>
      <c r="F165" s="17"/>
      <c r="G165" s="17"/>
      <c r="H165" s="17"/>
      <c r="I165" s="17"/>
      <c r="J165" s="17"/>
      <c r="K165" s="67"/>
      <c r="L165" s="67"/>
      <c r="M165" s="67"/>
      <c r="N165" s="71"/>
      <c r="O165" s="67"/>
      <c r="P165" s="67"/>
      <c r="Q165" s="67"/>
      <c r="R165" s="67"/>
      <c r="S165" s="67"/>
      <c r="T165" s="67"/>
      <c r="U165" s="67"/>
      <c r="V165" s="67"/>
      <c r="W165" s="67"/>
      <c r="X165" s="67"/>
      <c r="Y165" s="67"/>
      <c r="Z165" s="67"/>
      <c r="AA165" s="67"/>
      <c r="AB165" s="67"/>
      <c r="AC165" s="67"/>
      <c r="AD165" s="67"/>
      <c r="AE165" s="68"/>
      <c r="AF165" s="73"/>
      <c r="AG165" s="73"/>
      <c r="AH165" s="73"/>
      <c r="AI165" s="73"/>
      <c r="AJ165" s="73"/>
      <c r="AK165" s="73"/>
      <c r="AL165" s="73"/>
      <c r="AM165" s="73"/>
      <c r="AN165" s="73"/>
      <c r="AO165" s="73"/>
    </row>
    <row r="166" spans="1:41" ht="20.25" customHeight="1" x14ac:dyDescent="0.35">
      <c r="A166" s="191" t="s">
        <v>238</v>
      </c>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240"/>
    </row>
    <row r="167" spans="1:41" x14ac:dyDescent="0.35">
      <c r="A167" s="137"/>
      <c r="B167" s="282" t="s">
        <v>145</v>
      </c>
      <c r="C167" s="283"/>
      <c r="D167" s="283"/>
      <c r="E167" s="283"/>
      <c r="F167" s="283"/>
      <c r="G167" s="283"/>
      <c r="H167" s="283"/>
      <c r="I167" s="283"/>
      <c r="J167" s="283"/>
      <c r="K167" s="283"/>
      <c r="L167" s="283"/>
      <c r="M167" s="283"/>
      <c r="N167" s="284"/>
      <c r="O167" s="279" t="s">
        <v>55</v>
      </c>
      <c r="P167" s="280"/>
      <c r="Q167" s="280"/>
      <c r="R167" s="280"/>
      <c r="S167" s="280"/>
      <c r="T167" s="280"/>
      <c r="U167" s="280"/>
      <c r="V167" s="280"/>
      <c r="W167" s="280"/>
      <c r="X167" s="280"/>
      <c r="Y167" s="280"/>
      <c r="Z167" s="280"/>
      <c r="AA167" s="280"/>
      <c r="AB167" s="281"/>
      <c r="AC167" s="281" t="s">
        <v>57</v>
      </c>
      <c r="AD167" s="281"/>
      <c r="AE167" s="281"/>
      <c r="AF167" s="281"/>
      <c r="AG167" s="281"/>
      <c r="AH167" s="281"/>
      <c r="AI167" s="281"/>
      <c r="AJ167" s="281"/>
      <c r="AK167" s="281"/>
      <c r="AL167" s="281"/>
      <c r="AM167" s="280"/>
      <c r="AN167" s="280"/>
      <c r="AO167" s="280"/>
    </row>
    <row r="168" spans="1:41" ht="44.15" customHeight="1" x14ac:dyDescent="0.35">
      <c r="A168" s="106" t="s">
        <v>35</v>
      </c>
      <c r="B168" s="107" t="s">
        <v>203</v>
      </c>
      <c r="C168" s="107" t="s">
        <v>204</v>
      </c>
      <c r="D168" s="107" t="s">
        <v>193</v>
      </c>
      <c r="E168" s="107" t="s">
        <v>194</v>
      </c>
      <c r="F168" s="107" t="s">
        <v>195</v>
      </c>
      <c r="G168" s="107" t="s">
        <v>196</v>
      </c>
      <c r="H168" s="107" t="s">
        <v>197</v>
      </c>
      <c r="I168" s="107" t="s">
        <v>198</v>
      </c>
      <c r="J168" s="107" t="s">
        <v>199</v>
      </c>
      <c r="K168" s="107" t="s">
        <v>200</v>
      </c>
      <c r="L168" s="107" t="s">
        <v>201</v>
      </c>
      <c r="M168" s="107" t="s">
        <v>202</v>
      </c>
      <c r="N168" s="107" t="s">
        <v>168</v>
      </c>
      <c r="O168" s="107" t="s">
        <v>219</v>
      </c>
      <c r="P168" s="107" t="s">
        <v>216</v>
      </c>
      <c r="Q168" s="107" t="s">
        <v>215</v>
      </c>
      <c r="R168" s="107" t="s">
        <v>214</v>
      </c>
      <c r="S168" s="107" t="s">
        <v>213</v>
      </c>
      <c r="T168" s="107" t="s">
        <v>212</v>
      </c>
      <c r="U168" s="107" t="s">
        <v>217</v>
      </c>
      <c r="V168" s="107" t="s">
        <v>211</v>
      </c>
      <c r="W168" s="107" t="s">
        <v>210</v>
      </c>
      <c r="X168" s="107" t="s">
        <v>209</v>
      </c>
      <c r="Y168" s="107" t="s">
        <v>208</v>
      </c>
      <c r="Z168" s="107" t="s">
        <v>207</v>
      </c>
      <c r="AA168" s="107" t="s">
        <v>206</v>
      </c>
      <c r="AB168" s="107" t="s">
        <v>205</v>
      </c>
      <c r="AC168" s="107" t="s">
        <v>60</v>
      </c>
      <c r="AD168" s="107" t="s">
        <v>61</v>
      </c>
      <c r="AE168" s="107" t="s">
        <v>62</v>
      </c>
      <c r="AF168" s="107" t="s">
        <v>63</v>
      </c>
      <c r="AG168" s="107" t="s">
        <v>64</v>
      </c>
      <c r="AH168" s="107" t="s">
        <v>65</v>
      </c>
      <c r="AI168" s="107" t="s">
        <v>66</v>
      </c>
      <c r="AJ168" s="107" t="s">
        <v>67</v>
      </c>
      <c r="AK168" s="107" t="s">
        <v>68</v>
      </c>
      <c r="AL168" s="107" t="s">
        <v>69</v>
      </c>
      <c r="AM168" s="107" t="s">
        <v>70</v>
      </c>
      <c r="AN168" s="107" t="s">
        <v>71</v>
      </c>
      <c r="AO168" s="131" t="s">
        <v>72</v>
      </c>
    </row>
    <row r="169" spans="1:41" x14ac:dyDescent="0.35">
      <c r="A169" s="74" t="s">
        <v>23</v>
      </c>
      <c r="B169" s="195">
        <v>228194</v>
      </c>
      <c r="C169" s="195">
        <v>190481</v>
      </c>
      <c r="D169" s="167">
        <v>222007</v>
      </c>
      <c r="E169" s="167">
        <v>222749</v>
      </c>
      <c r="F169" s="167">
        <v>222653</v>
      </c>
      <c r="G169" s="167">
        <v>200103</v>
      </c>
      <c r="H169" s="167">
        <v>211576</v>
      </c>
      <c r="I169" s="167">
        <v>202482</v>
      </c>
      <c r="J169" s="167">
        <v>205033</v>
      </c>
      <c r="K169" s="167">
        <v>217547</v>
      </c>
      <c r="L169" s="167">
        <v>202823</v>
      </c>
      <c r="M169" s="167">
        <v>194227</v>
      </c>
      <c r="N169" s="167">
        <f>SUM(B169:M169)/12</f>
        <v>209989.58333333334</v>
      </c>
      <c r="O169" s="167">
        <v>219603</v>
      </c>
      <c r="P169" s="167">
        <v>103243</v>
      </c>
      <c r="Q169" s="167">
        <v>80274</v>
      </c>
      <c r="R169" s="167">
        <v>91625</v>
      </c>
      <c r="S169" s="167">
        <v>222555</v>
      </c>
      <c r="T169" s="167">
        <v>210846</v>
      </c>
      <c r="U169" s="167">
        <v>223685</v>
      </c>
      <c r="V169" s="167">
        <v>225432</v>
      </c>
      <c r="W169" s="167">
        <v>216825</v>
      </c>
      <c r="X169" s="167">
        <v>209549</v>
      </c>
      <c r="Y169" s="167">
        <v>210467</v>
      </c>
      <c r="Z169" s="167">
        <v>192656</v>
      </c>
      <c r="AA169" s="167">
        <v>231318</v>
      </c>
      <c r="AB169" s="169">
        <f>SUM(O169:AA169)/13</f>
        <v>187544.46153846153</v>
      </c>
      <c r="AC169" s="124">
        <f t="shared" ref="AC169:AL173" si="14">(O169-D169)/D169</f>
        <v>-1.082848739003725E-2</v>
      </c>
      <c r="AD169" s="124">
        <f t="shared" si="14"/>
        <v>-0.53650521438929022</v>
      </c>
      <c r="AE169" s="124">
        <f t="shared" si="14"/>
        <v>-0.63946589536184106</v>
      </c>
      <c r="AF169" s="124">
        <f t="shared" si="14"/>
        <v>-0.54211081293134034</v>
      </c>
      <c r="AG169" s="124">
        <f t="shared" si="14"/>
        <v>5.1891518886830267E-2</v>
      </c>
      <c r="AH169" s="124">
        <f t="shared" si="14"/>
        <v>4.1307375470412182E-2</v>
      </c>
      <c r="AI169" s="124">
        <f t="shared" si="14"/>
        <v>9.0970721786249042E-2</v>
      </c>
      <c r="AJ169" s="124">
        <f t="shared" si="14"/>
        <v>3.6245041301419922E-2</v>
      </c>
      <c r="AK169" s="124">
        <f t="shared" si="14"/>
        <v>6.9035563027861735E-2</v>
      </c>
      <c r="AL169" s="124">
        <f t="shared" si="14"/>
        <v>7.8887075432354931E-2</v>
      </c>
      <c r="AM169" s="124">
        <f>(Y169-B169)/B169</f>
        <v>-7.7683900540767944E-2</v>
      </c>
      <c r="AN169" s="124">
        <f>(Z169-C169)/C169</f>
        <v>1.1418461683842482E-2</v>
      </c>
      <c r="AO169" s="125">
        <f>(AA169-D169)/D169</f>
        <v>4.1940119005256592E-2</v>
      </c>
    </row>
    <row r="170" spans="1:41" x14ac:dyDescent="0.35">
      <c r="A170" s="74" t="s">
        <v>24</v>
      </c>
      <c r="B170" s="197">
        <v>0</v>
      </c>
      <c r="C170" s="197">
        <v>0</v>
      </c>
      <c r="D170" s="198">
        <v>0</v>
      </c>
      <c r="E170" s="198">
        <v>0</v>
      </c>
      <c r="F170" s="198">
        <v>0</v>
      </c>
      <c r="G170" s="198">
        <v>0</v>
      </c>
      <c r="H170" s="198">
        <v>0</v>
      </c>
      <c r="I170" s="198">
        <v>0</v>
      </c>
      <c r="J170" s="198">
        <v>0</v>
      </c>
      <c r="K170" s="198">
        <v>0</v>
      </c>
      <c r="L170" s="198">
        <v>0</v>
      </c>
      <c r="M170" s="198">
        <v>0</v>
      </c>
      <c r="N170" s="198">
        <f>((B169*B170)+(C169*C170)+(D169*D170)+(E169*E170)+(F169*F170)+(G169*G170)+(H169*H170)+(I169*I170)+(J169*J170)+(K169*K170)+(L169*L170)+(M169*M170))/SUM(B169:M169)</f>
        <v>0</v>
      </c>
      <c r="O170" s="124">
        <v>0.29848408264003679</v>
      </c>
      <c r="P170" s="124">
        <v>0.71179644140522846</v>
      </c>
      <c r="Q170" s="124">
        <v>0.56810424296783513</v>
      </c>
      <c r="R170" s="124">
        <v>0.48806548431105046</v>
      </c>
      <c r="S170" s="124">
        <v>0.48387589584597068</v>
      </c>
      <c r="T170" s="124">
        <v>0.46244652495186062</v>
      </c>
      <c r="U170" s="124">
        <v>0.45885508639381273</v>
      </c>
      <c r="V170" s="124">
        <v>0.48686965470740623</v>
      </c>
      <c r="W170" s="124">
        <v>0.54346592874437916</v>
      </c>
      <c r="X170" s="124">
        <v>0.5706493469307895</v>
      </c>
      <c r="Y170" s="124">
        <v>0.53383190713983664</v>
      </c>
      <c r="Z170" s="124">
        <v>0.51667220330537333</v>
      </c>
      <c r="AA170" s="124">
        <v>0.50759560431959472</v>
      </c>
      <c r="AB170" s="124">
        <f>((O169*O170)+(P169*P170)+(Q169*Q170)+(R169*R170)+(S169*S170)+(T169*T170)+(U169*U170)+(V169*V170)+(W169*W170)+(X169*X170)+(Y169*Y170)+(Z169*Z170)+(AA169*AA170))/SUM(O169:AA169)</f>
        <v>0.49779949616050018</v>
      </c>
      <c r="AC170" s="124" t="s">
        <v>46</v>
      </c>
      <c r="AD170" s="124" t="s">
        <v>46</v>
      </c>
      <c r="AE170" s="124" t="s">
        <v>46</v>
      </c>
      <c r="AF170" s="124" t="s">
        <v>46</v>
      </c>
      <c r="AG170" s="124" t="s">
        <v>46</v>
      </c>
      <c r="AH170" s="124" t="s">
        <v>46</v>
      </c>
      <c r="AI170" s="124" t="s">
        <v>46</v>
      </c>
      <c r="AJ170" s="124" t="s">
        <v>46</v>
      </c>
      <c r="AK170" s="124" t="s">
        <v>46</v>
      </c>
      <c r="AL170" s="124" t="s">
        <v>46</v>
      </c>
      <c r="AM170" s="124" t="s">
        <v>46</v>
      </c>
      <c r="AN170" s="124" t="s">
        <v>46</v>
      </c>
      <c r="AO170" s="125" t="s">
        <v>46</v>
      </c>
    </row>
    <row r="171" spans="1:41" x14ac:dyDescent="0.35">
      <c r="A171" s="74" t="s">
        <v>25</v>
      </c>
      <c r="B171" s="195">
        <v>16808</v>
      </c>
      <c r="C171" s="195">
        <v>14392</v>
      </c>
      <c r="D171" s="167">
        <v>15780</v>
      </c>
      <c r="E171" s="167">
        <v>14898</v>
      </c>
      <c r="F171" s="167">
        <v>15590</v>
      </c>
      <c r="G171" s="167">
        <v>13832</v>
      </c>
      <c r="H171" s="167">
        <v>14890</v>
      </c>
      <c r="I171" s="167">
        <v>13705</v>
      </c>
      <c r="J171" s="167">
        <v>15072</v>
      </c>
      <c r="K171" s="167">
        <v>16872</v>
      </c>
      <c r="L171" s="167">
        <v>16138</v>
      </c>
      <c r="M171" s="167">
        <v>13740</v>
      </c>
      <c r="N171" s="167">
        <f>SUM(B171:M171)/12</f>
        <v>15143.083333333334</v>
      </c>
      <c r="O171" s="167">
        <v>10283</v>
      </c>
      <c r="P171" s="167">
        <v>2038</v>
      </c>
      <c r="Q171" s="167">
        <v>2007</v>
      </c>
      <c r="R171" s="167">
        <v>2695</v>
      </c>
      <c r="S171" s="167">
        <v>8090</v>
      </c>
      <c r="T171" s="167">
        <v>7539</v>
      </c>
      <c r="U171" s="167">
        <v>9562</v>
      </c>
      <c r="V171" s="167">
        <v>8253</v>
      </c>
      <c r="W171" s="167">
        <v>7396</v>
      </c>
      <c r="X171" s="167">
        <v>7168</v>
      </c>
      <c r="Y171" s="167">
        <v>12444</v>
      </c>
      <c r="Z171" s="167">
        <v>11911</v>
      </c>
      <c r="AA171" s="167">
        <v>14197</v>
      </c>
      <c r="AB171" s="169">
        <f>SUM(O171:AA171)/13</f>
        <v>7967.9230769230771</v>
      </c>
      <c r="AC171" s="124">
        <f>(O171-D171)/D171</f>
        <v>-0.34835234474017746</v>
      </c>
      <c r="AD171" s="124">
        <f t="shared" si="14"/>
        <v>-0.86320311451201504</v>
      </c>
      <c r="AE171" s="124">
        <f t="shared" si="14"/>
        <v>-0.87126363053239253</v>
      </c>
      <c r="AF171" s="124">
        <f t="shared" si="14"/>
        <v>-0.80516194331983804</v>
      </c>
      <c r="AG171" s="124">
        <f t="shared" si="14"/>
        <v>-0.45668233713901946</v>
      </c>
      <c r="AH171" s="124">
        <f t="shared" si="14"/>
        <v>-0.44990879241152865</v>
      </c>
      <c r="AI171" s="124">
        <f t="shared" si="14"/>
        <v>-0.36557855626326963</v>
      </c>
      <c r="AJ171" s="124">
        <f t="shared" si="14"/>
        <v>-0.51084637268847799</v>
      </c>
      <c r="AK171" s="124">
        <f t="shared" si="14"/>
        <v>-0.54170281323584091</v>
      </c>
      <c r="AL171" s="124">
        <f t="shared" si="14"/>
        <v>-0.47831149927219796</v>
      </c>
      <c r="AM171" s="124">
        <f>(Y171-B171)/B171</f>
        <v>-0.25963826749167063</v>
      </c>
      <c r="AN171" s="124">
        <f>(Z171-C171)/C171</f>
        <v>-0.17238743746525848</v>
      </c>
      <c r="AO171" s="125">
        <f>(AA171-D171)/D171</f>
        <v>-0.10031685678073511</v>
      </c>
    </row>
    <row r="172" spans="1:41" x14ac:dyDescent="0.35">
      <c r="A172" s="74" t="s">
        <v>26</v>
      </c>
      <c r="B172" s="197">
        <v>0</v>
      </c>
      <c r="C172" s="197">
        <v>0</v>
      </c>
      <c r="D172" s="198">
        <v>0</v>
      </c>
      <c r="E172" s="198">
        <v>0</v>
      </c>
      <c r="F172" s="198">
        <v>0</v>
      </c>
      <c r="G172" s="198">
        <v>0</v>
      </c>
      <c r="H172" s="198">
        <v>0</v>
      </c>
      <c r="I172" s="198">
        <v>0</v>
      </c>
      <c r="J172" s="198">
        <v>0</v>
      </c>
      <c r="K172" s="198">
        <v>0</v>
      </c>
      <c r="L172" s="198">
        <v>0</v>
      </c>
      <c r="M172" s="198">
        <v>0</v>
      </c>
      <c r="N172" s="198">
        <f>((B171*B172)+(C171*C172)+(D171*D172)+(E171*E172)+(F171*F172)+(G171*G172)+(H171*H172)+(I171*I172)+(J171*J172)+(K171*K172)+(L171*L172)+(M171*M172))/SUM(B171:M171)</f>
        <v>0</v>
      </c>
      <c r="O172" s="124">
        <v>3.0827579500145873E-2</v>
      </c>
      <c r="P172" s="124">
        <v>0.23356231599607458</v>
      </c>
      <c r="Q172" s="124">
        <v>0.13951170901843549</v>
      </c>
      <c r="R172" s="124">
        <v>0.14805194805194805</v>
      </c>
      <c r="S172" s="124">
        <v>0.10160692212608158</v>
      </c>
      <c r="T172" s="124">
        <v>7.2953972675421142E-2</v>
      </c>
      <c r="U172" s="124">
        <v>8.6069859861953563E-2</v>
      </c>
      <c r="V172" s="124">
        <v>5.8403004967890464E-2</v>
      </c>
      <c r="W172" s="124">
        <v>9.1400757166035698E-2</v>
      </c>
      <c r="X172" s="124">
        <v>0.10184151785714286</v>
      </c>
      <c r="Y172" s="124">
        <v>0.44045323047251689</v>
      </c>
      <c r="Z172" s="124">
        <v>0.45269079002602636</v>
      </c>
      <c r="AA172" s="124">
        <v>0.41896175248291895</v>
      </c>
      <c r="AB172" s="124">
        <f>((O171*O172)+(P171*P172)+(Q171*Q172)+(R171*R172)+(S171*S172)+(T171*T172)+(U171*U172)+(V171*V172)+(W171*W172)+(X171*X172)+(Y171*Y172)+(Z171*Z172)+(AA171*AA172))/SUM(O171:AA171)</f>
        <v>0.2160200032823919</v>
      </c>
      <c r="AC172" s="124" t="s">
        <v>46</v>
      </c>
      <c r="AD172" s="124" t="s">
        <v>46</v>
      </c>
      <c r="AE172" s="124" t="s">
        <v>46</v>
      </c>
      <c r="AF172" s="124" t="s">
        <v>46</v>
      </c>
      <c r="AG172" s="124" t="s">
        <v>46</v>
      </c>
      <c r="AH172" s="124" t="s">
        <v>46</v>
      </c>
      <c r="AI172" s="124" t="s">
        <v>46</v>
      </c>
      <c r="AJ172" s="124" t="s">
        <v>46</v>
      </c>
      <c r="AK172" s="124" t="s">
        <v>46</v>
      </c>
      <c r="AL172" s="124" t="s">
        <v>46</v>
      </c>
      <c r="AM172" s="124" t="s">
        <v>46</v>
      </c>
      <c r="AN172" s="124" t="s">
        <v>46</v>
      </c>
      <c r="AO172" s="125" t="s">
        <v>46</v>
      </c>
    </row>
    <row r="173" spans="1:41" x14ac:dyDescent="0.35">
      <c r="A173" s="181" t="s">
        <v>28</v>
      </c>
      <c r="B173" s="235">
        <v>56912</v>
      </c>
      <c r="C173" s="235">
        <v>48787</v>
      </c>
      <c r="D173" s="229">
        <v>54601</v>
      </c>
      <c r="E173" s="229">
        <v>57199</v>
      </c>
      <c r="F173" s="229">
        <v>56205</v>
      </c>
      <c r="G173" s="229">
        <v>51663</v>
      </c>
      <c r="H173" s="229">
        <v>54260</v>
      </c>
      <c r="I173" s="229">
        <v>50723</v>
      </c>
      <c r="J173" s="229">
        <v>51360</v>
      </c>
      <c r="K173" s="229">
        <v>57757</v>
      </c>
      <c r="L173" s="229">
        <v>53858</v>
      </c>
      <c r="M173" s="229">
        <v>49505</v>
      </c>
      <c r="N173" s="229">
        <f>SUM(B173:M173)/12</f>
        <v>53569.166666666664</v>
      </c>
      <c r="O173" s="229">
        <v>50268</v>
      </c>
      <c r="P173" s="229">
        <v>20267</v>
      </c>
      <c r="Q173" s="229">
        <v>18452</v>
      </c>
      <c r="R173" s="229">
        <v>22389</v>
      </c>
      <c r="S173" s="229">
        <v>47339</v>
      </c>
      <c r="T173" s="229">
        <v>46205</v>
      </c>
      <c r="U173" s="229">
        <v>50234</v>
      </c>
      <c r="V173" s="229">
        <v>56011</v>
      </c>
      <c r="W173" s="229">
        <v>49078</v>
      </c>
      <c r="X173" s="229">
        <v>44724</v>
      </c>
      <c r="Y173" s="229">
        <v>43910</v>
      </c>
      <c r="Z173" s="229">
        <v>42529</v>
      </c>
      <c r="AA173" s="229">
        <v>51176</v>
      </c>
      <c r="AB173" s="230">
        <f>SUM(O173:AA173)/13</f>
        <v>41737.076923076922</v>
      </c>
      <c r="AC173" s="175">
        <f>(O173-D173)/D173</f>
        <v>-7.9357520924525193E-2</v>
      </c>
      <c r="AD173" s="175">
        <f t="shared" si="14"/>
        <v>-0.64567562369971498</v>
      </c>
      <c r="AE173" s="175">
        <f t="shared" si="14"/>
        <v>-0.67170180588915573</v>
      </c>
      <c r="AF173" s="175">
        <f t="shared" si="14"/>
        <v>-0.5666337611056268</v>
      </c>
      <c r="AG173" s="175">
        <f t="shared" si="14"/>
        <v>-0.12755252488020641</v>
      </c>
      <c r="AH173" s="175">
        <f t="shared" si="14"/>
        <v>-8.907201861088658E-2</v>
      </c>
      <c r="AI173" s="175">
        <f t="shared" si="14"/>
        <v>-2.192367601246106E-2</v>
      </c>
      <c r="AJ173" s="175">
        <f t="shared" si="14"/>
        <v>-3.0230101978980902E-2</v>
      </c>
      <c r="AK173" s="175">
        <f t="shared" si="14"/>
        <v>-8.8751903152734971E-2</v>
      </c>
      <c r="AL173" s="175">
        <f t="shared" si="14"/>
        <v>-9.6576103423896581E-2</v>
      </c>
      <c r="AM173" s="175">
        <f>(Y173-B173)/B173</f>
        <v>-0.2284579701996064</v>
      </c>
      <c r="AN173" s="175">
        <f>(Z173-C173)/C173</f>
        <v>-0.12827187570459345</v>
      </c>
      <c r="AO173" s="189">
        <f>(AA173-D173)/D173</f>
        <v>-6.2727788868335743E-2</v>
      </c>
    </row>
    <row r="174" spans="1:41" ht="17.25" customHeight="1" x14ac:dyDescent="0.35">
      <c r="A174" s="56" t="s">
        <v>29</v>
      </c>
      <c r="B174" s="2"/>
      <c r="C174" s="2"/>
      <c r="D174" s="2"/>
      <c r="E174" s="2"/>
      <c r="F174" s="2"/>
      <c r="G174" s="2"/>
      <c r="H174" s="2"/>
      <c r="I174" s="2"/>
      <c r="J174" s="2"/>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239"/>
    </row>
    <row r="175" spans="1:41" ht="12" customHeight="1" x14ac:dyDescent="0.35">
      <c r="A175" s="75" t="s">
        <v>125</v>
      </c>
      <c r="B175" s="26"/>
      <c r="C175" s="26"/>
      <c r="D175" s="26"/>
      <c r="E175" s="26"/>
      <c r="F175" s="26"/>
      <c r="G175" s="26"/>
      <c r="H175" s="26"/>
      <c r="I175" s="26"/>
      <c r="J175" s="26"/>
      <c r="K175" s="67"/>
      <c r="L175" s="67"/>
      <c r="M175" s="67"/>
      <c r="N175" s="68"/>
      <c r="O175" s="67"/>
      <c r="P175" s="67"/>
      <c r="Q175" s="67"/>
      <c r="R175" s="67"/>
      <c r="S175" s="67"/>
      <c r="T175" s="67"/>
      <c r="U175" s="67"/>
      <c r="V175" s="67"/>
      <c r="W175" s="67"/>
      <c r="X175" s="67"/>
      <c r="Y175" s="67"/>
      <c r="Z175" s="67"/>
      <c r="AA175" s="67"/>
      <c r="AB175" s="67"/>
      <c r="AC175" s="67"/>
      <c r="AD175" s="67"/>
      <c r="AE175" s="68"/>
      <c r="AF175" s="69"/>
      <c r="AG175" s="69"/>
      <c r="AH175" s="69"/>
      <c r="AI175" s="69"/>
      <c r="AJ175" s="69"/>
      <c r="AK175" s="69"/>
      <c r="AL175" s="69"/>
      <c r="AM175" s="69"/>
      <c r="AN175" s="69"/>
      <c r="AO175" s="69"/>
    </row>
    <row r="176" spans="1:41" ht="12" customHeight="1" x14ac:dyDescent="0.35">
      <c r="A176" s="75" t="s">
        <v>30</v>
      </c>
      <c r="B176" s="29"/>
      <c r="C176" s="29"/>
      <c r="D176" s="29"/>
      <c r="E176" s="29"/>
      <c r="F176" s="29"/>
      <c r="G176" s="29"/>
      <c r="H176" s="29"/>
      <c r="I176" s="29"/>
      <c r="J176" s="29"/>
      <c r="K176" s="67"/>
      <c r="L176" s="67"/>
      <c r="M176" s="67"/>
      <c r="N176" s="68"/>
      <c r="O176" s="67"/>
      <c r="P176" s="67"/>
      <c r="Q176" s="67"/>
      <c r="R176" s="67"/>
      <c r="S176" s="67"/>
      <c r="T176" s="67"/>
      <c r="U176" s="67"/>
      <c r="V176" s="67"/>
      <c r="W176" s="67"/>
      <c r="X176" s="67"/>
      <c r="Y176" s="67"/>
      <c r="Z176" s="67"/>
      <c r="AA176" s="67"/>
      <c r="AB176" s="67"/>
      <c r="AC176" s="67"/>
      <c r="AD176" s="67"/>
      <c r="AE176" s="68"/>
      <c r="AF176" s="69"/>
      <c r="AG176" s="69"/>
      <c r="AH176" s="69"/>
      <c r="AI176" s="69"/>
      <c r="AJ176" s="69"/>
      <c r="AK176" s="69"/>
      <c r="AL176" s="69"/>
      <c r="AM176" s="69"/>
      <c r="AN176" s="69"/>
      <c r="AO176" s="69"/>
    </row>
    <row r="177" spans="1:41" ht="12" customHeight="1" x14ac:dyDescent="0.35">
      <c r="A177" s="75" t="s">
        <v>271</v>
      </c>
      <c r="B177" s="29"/>
      <c r="C177" s="29"/>
      <c r="D177" s="29"/>
      <c r="E177" s="29"/>
      <c r="F177" s="29"/>
      <c r="G177" s="29"/>
      <c r="H177" s="29"/>
      <c r="I177" s="29"/>
      <c r="J177" s="29"/>
      <c r="K177" s="23"/>
      <c r="L177" s="23"/>
      <c r="M177" s="23"/>
      <c r="N177" s="60"/>
      <c r="O177" s="23"/>
      <c r="P177" s="23"/>
      <c r="Q177" s="23"/>
      <c r="R177" s="23"/>
      <c r="S177" s="23"/>
      <c r="T177" s="23"/>
      <c r="U177" s="23"/>
      <c r="V177" s="23"/>
      <c r="W177" s="23"/>
      <c r="X177" s="23"/>
      <c r="Y177" s="23"/>
      <c r="Z177" s="23"/>
      <c r="AA177" s="23"/>
      <c r="AB177" s="23"/>
      <c r="AC177" s="23"/>
      <c r="AD177" s="23"/>
      <c r="AE177" s="60"/>
      <c r="AF177" s="152"/>
      <c r="AG177" s="152"/>
      <c r="AH177" s="152"/>
      <c r="AI177" s="152"/>
      <c r="AJ177" s="152"/>
      <c r="AK177" s="152"/>
      <c r="AL177" s="152"/>
      <c r="AM177" s="152"/>
      <c r="AN177" s="152"/>
      <c r="AO177" s="152"/>
    </row>
    <row r="178" spans="1:41" ht="12" customHeight="1" x14ac:dyDescent="0.35">
      <c r="A178" s="75" t="s">
        <v>43</v>
      </c>
      <c r="B178" s="26"/>
      <c r="C178" s="26"/>
      <c r="D178" s="26"/>
      <c r="E178" s="26"/>
      <c r="F178" s="26"/>
      <c r="G178" s="26"/>
      <c r="H178" s="26"/>
      <c r="I178" s="26"/>
      <c r="J178" s="26"/>
      <c r="K178" s="67"/>
      <c r="L178" s="67"/>
      <c r="M178" s="67"/>
      <c r="N178" s="68"/>
      <c r="O178" s="67"/>
      <c r="P178" s="67"/>
      <c r="Q178" s="67"/>
      <c r="R178" s="67"/>
      <c r="S178" s="67"/>
      <c r="T178" s="67"/>
      <c r="U178" s="67"/>
      <c r="V178" s="67"/>
      <c r="W178" s="67"/>
      <c r="X178" s="67"/>
      <c r="Y178" s="67"/>
      <c r="Z178" s="67"/>
      <c r="AA178" s="67"/>
      <c r="AB178" s="67"/>
      <c r="AC178" s="67"/>
      <c r="AD178" s="67"/>
      <c r="AE178" s="68"/>
      <c r="AF178" s="69"/>
      <c r="AG178" s="69"/>
      <c r="AH178" s="69"/>
      <c r="AI178" s="69"/>
      <c r="AJ178" s="69"/>
      <c r="AK178" s="69"/>
      <c r="AL178" s="69"/>
      <c r="AM178" s="69"/>
      <c r="AN178" s="69"/>
      <c r="AO178" s="69"/>
    </row>
    <row r="179" spans="1:41" ht="12" customHeight="1" x14ac:dyDescent="0.35">
      <c r="A179" s="241" t="s">
        <v>49</v>
      </c>
      <c r="B179" s="241"/>
      <c r="C179" s="241"/>
      <c r="D179" s="241"/>
      <c r="E179" s="241"/>
      <c r="F179" s="241"/>
      <c r="G179" s="241"/>
      <c r="H179" s="241"/>
      <c r="I179" s="241"/>
      <c r="J179" s="241"/>
      <c r="K179" s="228"/>
      <c r="L179" s="228"/>
      <c r="M179" s="228"/>
      <c r="N179" s="228"/>
      <c r="O179" s="228"/>
      <c r="P179" s="228"/>
      <c r="Q179" s="228"/>
      <c r="R179" s="228"/>
      <c r="S179" s="228"/>
      <c r="T179" s="228"/>
      <c r="U179" s="228"/>
      <c r="V179" s="228"/>
      <c r="W179" s="228"/>
      <c r="X179" s="228"/>
      <c r="Y179" s="228"/>
      <c r="Z179" s="228"/>
      <c r="AA179" s="228"/>
      <c r="AB179" s="228"/>
      <c r="AC179" s="228"/>
      <c r="AD179" s="228"/>
      <c r="AE179" s="228"/>
      <c r="AF179" s="228"/>
      <c r="AG179" s="228"/>
      <c r="AH179" s="228"/>
      <c r="AI179" s="228"/>
      <c r="AJ179" s="228"/>
      <c r="AK179" s="228"/>
      <c r="AL179" s="228"/>
      <c r="AM179" s="228"/>
      <c r="AN179" s="228"/>
      <c r="AO179" s="244"/>
    </row>
    <row r="180" spans="1:41" ht="12" customHeight="1" x14ac:dyDescent="0.35">
      <c r="A180" s="92" t="s">
        <v>59</v>
      </c>
      <c r="B180" s="92"/>
      <c r="C180" s="92"/>
      <c r="D180" s="29"/>
      <c r="E180" s="29"/>
      <c r="F180" s="29"/>
      <c r="G180" s="29"/>
      <c r="H180" s="29"/>
      <c r="I180" s="29"/>
      <c r="J180" s="29"/>
      <c r="K180" s="23"/>
      <c r="L180" s="23"/>
      <c r="M180" s="23"/>
      <c r="N180" s="60"/>
      <c r="O180" s="23"/>
      <c r="P180" s="23"/>
      <c r="Q180" s="23"/>
      <c r="R180" s="23"/>
      <c r="S180" s="23"/>
      <c r="T180" s="23"/>
      <c r="U180" s="23"/>
      <c r="V180" s="23"/>
      <c r="W180" s="23"/>
      <c r="X180" s="23"/>
      <c r="Y180" s="23"/>
      <c r="Z180" s="23"/>
      <c r="AA180" s="23"/>
      <c r="AB180" s="23"/>
      <c r="AC180" s="23"/>
      <c r="AD180" s="23"/>
      <c r="AE180" s="60"/>
      <c r="AF180" s="152"/>
      <c r="AG180" s="152"/>
      <c r="AH180" s="152"/>
      <c r="AI180" s="152"/>
      <c r="AJ180" s="152"/>
      <c r="AK180" s="152"/>
      <c r="AL180" s="152"/>
      <c r="AM180" s="152"/>
      <c r="AN180" s="152"/>
      <c r="AO180" s="152"/>
    </row>
    <row r="181" spans="1:41" ht="12" customHeight="1" x14ac:dyDescent="0.35">
      <c r="A181" s="278" t="s">
        <v>268</v>
      </c>
      <c r="B181" s="92"/>
      <c r="C181" s="92"/>
      <c r="D181" s="29"/>
      <c r="E181" s="29"/>
      <c r="F181" s="29"/>
      <c r="G181" s="29"/>
      <c r="H181" s="29"/>
      <c r="I181" s="29"/>
      <c r="J181" s="29"/>
      <c r="K181" s="29"/>
      <c r="L181" s="29"/>
      <c r="M181" s="29"/>
      <c r="N181" s="84"/>
      <c r="O181" s="29"/>
      <c r="P181" s="29"/>
      <c r="Q181" s="29"/>
      <c r="R181" s="29"/>
      <c r="S181" s="29"/>
      <c r="T181" s="29"/>
      <c r="U181" s="29"/>
      <c r="V181" s="29"/>
      <c r="W181" s="29"/>
      <c r="X181" s="29"/>
      <c r="Y181" s="85"/>
      <c r="Z181" s="30"/>
      <c r="AA181" s="30"/>
      <c r="AB181" s="30"/>
      <c r="AC181" s="30"/>
      <c r="AD181" s="30"/>
      <c r="AE181" s="30"/>
      <c r="AF181" s="30"/>
      <c r="AG181" s="30"/>
      <c r="AH181" s="30"/>
      <c r="AI181" s="30"/>
      <c r="AJ181" s="30"/>
      <c r="AK181" s="31"/>
      <c r="AL181" s="31"/>
      <c r="AM181" s="31"/>
      <c r="AN181" s="31"/>
      <c r="AO181" s="243"/>
    </row>
    <row r="182" spans="1:41" ht="12" customHeight="1" x14ac:dyDescent="0.35">
      <c r="A182" s="92" t="s">
        <v>45</v>
      </c>
      <c r="B182" s="92"/>
      <c r="C182" s="92"/>
      <c r="D182" s="29"/>
      <c r="E182" s="29"/>
      <c r="F182" s="29"/>
      <c r="G182" s="29"/>
      <c r="H182" s="29"/>
      <c r="I182" s="29"/>
      <c r="J182" s="29"/>
      <c r="K182" s="23"/>
      <c r="L182" s="23"/>
      <c r="M182" s="23"/>
      <c r="N182" s="60"/>
      <c r="O182" s="23"/>
      <c r="P182" s="23"/>
      <c r="Q182" s="23"/>
      <c r="R182" s="23"/>
      <c r="S182" s="23"/>
      <c r="T182" s="23"/>
      <c r="U182" s="23"/>
      <c r="V182" s="23"/>
      <c r="W182" s="23"/>
      <c r="X182" s="23"/>
      <c r="Y182" s="23"/>
      <c r="Z182" s="23"/>
      <c r="AA182" s="23"/>
      <c r="AB182" s="23"/>
      <c r="AC182" s="23"/>
      <c r="AD182" s="23"/>
      <c r="AE182" s="60"/>
      <c r="AF182" s="152"/>
      <c r="AG182" s="152"/>
      <c r="AH182" s="152"/>
      <c r="AI182" s="152"/>
      <c r="AJ182" s="152"/>
      <c r="AK182" s="152"/>
      <c r="AL182" s="152"/>
      <c r="AM182" s="152"/>
      <c r="AN182" s="152"/>
      <c r="AO182" s="152"/>
    </row>
    <row r="183" spans="1:41" ht="12" customHeight="1" x14ac:dyDescent="0.35">
      <c r="A183" s="75" t="s">
        <v>269</v>
      </c>
      <c r="B183" s="92"/>
      <c r="C183" s="92"/>
      <c r="D183" s="29"/>
      <c r="E183" s="29"/>
      <c r="F183" s="29"/>
      <c r="G183" s="29"/>
      <c r="H183" s="29"/>
      <c r="I183" s="29"/>
      <c r="J183" s="29"/>
      <c r="K183" s="23"/>
      <c r="L183" s="23"/>
      <c r="M183" s="23"/>
      <c r="N183" s="59"/>
      <c r="O183" s="23"/>
      <c r="P183" s="23"/>
      <c r="Q183" s="23"/>
      <c r="R183" s="23"/>
      <c r="S183" s="23"/>
      <c r="T183" s="23"/>
      <c r="U183" s="23"/>
      <c r="V183" s="23"/>
      <c r="W183" s="23"/>
      <c r="X183" s="23"/>
      <c r="Y183" s="23"/>
      <c r="Z183" s="23"/>
      <c r="AA183" s="23"/>
      <c r="AB183" s="23"/>
      <c r="AC183" s="23"/>
      <c r="AD183" s="23"/>
      <c r="AE183" s="60"/>
      <c r="AF183" s="24"/>
      <c r="AG183" s="24"/>
      <c r="AH183" s="24"/>
      <c r="AI183" s="24"/>
      <c r="AJ183" s="24"/>
      <c r="AK183" s="24"/>
      <c r="AL183" s="24"/>
      <c r="AM183" s="24"/>
      <c r="AN183" s="24"/>
      <c r="AO183" s="24"/>
    </row>
    <row r="184" spans="1:41" x14ac:dyDescent="0.35">
      <c r="A184" s="56" t="s">
        <v>32</v>
      </c>
      <c r="B184" s="56"/>
      <c r="C184" s="56"/>
      <c r="K184" s="67"/>
      <c r="L184" s="67"/>
      <c r="M184" s="67"/>
      <c r="N184" s="71"/>
      <c r="O184" s="67"/>
      <c r="P184" s="67"/>
      <c r="Q184" s="67"/>
      <c r="R184" s="67"/>
      <c r="S184" s="67"/>
      <c r="T184" s="67"/>
      <c r="U184" s="67"/>
      <c r="V184" s="67"/>
      <c r="W184" s="67"/>
      <c r="X184" s="67"/>
      <c r="Y184" s="67"/>
      <c r="Z184" s="67"/>
      <c r="AA184" s="67"/>
      <c r="AB184" s="67"/>
      <c r="AC184" s="67"/>
      <c r="AD184" s="67"/>
      <c r="AE184" s="68"/>
      <c r="AF184" s="73"/>
      <c r="AG184" s="73"/>
      <c r="AH184" s="73"/>
      <c r="AI184" s="73"/>
      <c r="AJ184" s="73"/>
      <c r="AK184" s="73"/>
      <c r="AL184" s="73"/>
      <c r="AM184" s="73"/>
      <c r="AN184" s="73"/>
      <c r="AO184" s="73"/>
    </row>
    <row r="185" spans="1:41" ht="30" customHeight="1" x14ac:dyDescent="0.35">
      <c r="A185" s="61" t="s">
        <v>270</v>
      </c>
      <c r="B185" s="61"/>
      <c r="C185" s="61"/>
      <c r="D185" s="17"/>
      <c r="E185" s="17"/>
      <c r="F185" s="17"/>
      <c r="G185" s="17"/>
      <c r="H185" s="17"/>
      <c r="I185" s="17"/>
      <c r="J185" s="17"/>
      <c r="K185" s="67"/>
      <c r="L185" s="67"/>
      <c r="M185" s="67"/>
      <c r="N185" s="71"/>
      <c r="O185" s="67"/>
      <c r="P185" s="67"/>
      <c r="Q185" s="67"/>
      <c r="R185" s="67"/>
      <c r="S185" s="67"/>
      <c r="T185" s="67"/>
      <c r="U185" s="67"/>
      <c r="V185" s="67"/>
      <c r="W185" s="67"/>
      <c r="X185" s="67"/>
      <c r="Y185" s="67"/>
      <c r="Z185" s="67"/>
      <c r="AA185" s="67"/>
      <c r="AB185" s="67"/>
      <c r="AC185" s="67"/>
      <c r="AD185" s="67"/>
      <c r="AE185" s="68"/>
      <c r="AF185" s="73"/>
      <c r="AG185" s="73"/>
      <c r="AH185" s="73"/>
      <c r="AI185" s="73"/>
      <c r="AJ185" s="73"/>
      <c r="AK185" s="73"/>
      <c r="AL185" s="73"/>
      <c r="AM185" s="73"/>
      <c r="AN185" s="73"/>
      <c r="AO185" s="73"/>
    </row>
    <row r="186" spans="1:41" ht="20.25" customHeight="1" x14ac:dyDescent="0.35">
      <c r="A186" s="191" t="s">
        <v>239</v>
      </c>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240"/>
    </row>
    <row r="187" spans="1:41" x14ac:dyDescent="0.35">
      <c r="A187" s="137"/>
      <c r="B187" s="282" t="s">
        <v>145</v>
      </c>
      <c r="C187" s="283"/>
      <c r="D187" s="283"/>
      <c r="E187" s="283"/>
      <c r="F187" s="283"/>
      <c r="G187" s="283"/>
      <c r="H187" s="283"/>
      <c r="I187" s="283"/>
      <c r="J187" s="283"/>
      <c r="K187" s="283"/>
      <c r="L187" s="283"/>
      <c r="M187" s="283"/>
      <c r="N187" s="284"/>
      <c r="O187" s="279" t="s">
        <v>55</v>
      </c>
      <c r="P187" s="280"/>
      <c r="Q187" s="280"/>
      <c r="R187" s="280"/>
      <c r="S187" s="280"/>
      <c r="T187" s="280"/>
      <c r="U187" s="280"/>
      <c r="V187" s="280"/>
      <c r="W187" s="280"/>
      <c r="X187" s="280"/>
      <c r="Y187" s="280"/>
      <c r="Z187" s="280"/>
      <c r="AA187" s="280"/>
      <c r="AB187" s="281"/>
      <c r="AC187" s="281" t="s">
        <v>57</v>
      </c>
      <c r="AD187" s="281"/>
      <c r="AE187" s="281"/>
      <c r="AF187" s="281"/>
      <c r="AG187" s="281"/>
      <c r="AH187" s="281"/>
      <c r="AI187" s="281"/>
      <c r="AJ187" s="281"/>
      <c r="AK187" s="281"/>
      <c r="AL187" s="281"/>
      <c r="AM187" s="280"/>
      <c r="AN187" s="280"/>
      <c r="AO187" s="280"/>
    </row>
    <row r="188" spans="1:41" ht="44.15" customHeight="1" x14ac:dyDescent="0.35">
      <c r="A188" s="106" t="s">
        <v>35</v>
      </c>
      <c r="B188" s="107" t="s">
        <v>203</v>
      </c>
      <c r="C188" s="107" t="s">
        <v>204</v>
      </c>
      <c r="D188" s="107" t="s">
        <v>193</v>
      </c>
      <c r="E188" s="107" t="s">
        <v>194</v>
      </c>
      <c r="F188" s="107" t="s">
        <v>195</v>
      </c>
      <c r="G188" s="107" t="s">
        <v>196</v>
      </c>
      <c r="H188" s="107" t="s">
        <v>197</v>
      </c>
      <c r="I188" s="107" t="s">
        <v>198</v>
      </c>
      <c r="J188" s="107" t="s">
        <v>199</v>
      </c>
      <c r="K188" s="107" t="s">
        <v>200</v>
      </c>
      <c r="L188" s="107" t="s">
        <v>201</v>
      </c>
      <c r="M188" s="107" t="s">
        <v>202</v>
      </c>
      <c r="N188" s="107" t="s">
        <v>168</v>
      </c>
      <c r="O188" s="107" t="s">
        <v>219</v>
      </c>
      <c r="P188" s="107" t="s">
        <v>216</v>
      </c>
      <c r="Q188" s="107" t="s">
        <v>215</v>
      </c>
      <c r="R188" s="107" t="s">
        <v>214</v>
      </c>
      <c r="S188" s="107" t="s">
        <v>213</v>
      </c>
      <c r="T188" s="107" t="s">
        <v>212</v>
      </c>
      <c r="U188" s="107" t="s">
        <v>217</v>
      </c>
      <c r="V188" s="107" t="s">
        <v>211</v>
      </c>
      <c r="W188" s="107" t="s">
        <v>210</v>
      </c>
      <c r="X188" s="107" t="s">
        <v>209</v>
      </c>
      <c r="Y188" s="107" t="s">
        <v>208</v>
      </c>
      <c r="Z188" s="107" t="s">
        <v>207</v>
      </c>
      <c r="AA188" s="107" t="s">
        <v>206</v>
      </c>
      <c r="AB188" s="107" t="s">
        <v>205</v>
      </c>
      <c r="AC188" s="107" t="s">
        <v>60</v>
      </c>
      <c r="AD188" s="107" t="s">
        <v>61</v>
      </c>
      <c r="AE188" s="107" t="s">
        <v>62</v>
      </c>
      <c r="AF188" s="107" t="s">
        <v>63</v>
      </c>
      <c r="AG188" s="107" t="s">
        <v>64</v>
      </c>
      <c r="AH188" s="107" t="s">
        <v>65</v>
      </c>
      <c r="AI188" s="107" t="s">
        <v>66</v>
      </c>
      <c r="AJ188" s="107" t="s">
        <v>67</v>
      </c>
      <c r="AK188" s="107" t="s">
        <v>68</v>
      </c>
      <c r="AL188" s="107" t="s">
        <v>69</v>
      </c>
      <c r="AM188" s="107" t="s">
        <v>70</v>
      </c>
      <c r="AN188" s="107" t="s">
        <v>71</v>
      </c>
      <c r="AO188" s="131" t="s">
        <v>72</v>
      </c>
    </row>
    <row r="189" spans="1:41" x14ac:dyDescent="0.35">
      <c r="A189" s="74" t="s">
        <v>23</v>
      </c>
      <c r="B189" s="195">
        <v>128552</v>
      </c>
      <c r="C189" s="195">
        <v>104264</v>
      </c>
      <c r="D189" s="167">
        <v>125534</v>
      </c>
      <c r="E189" s="167">
        <v>132858</v>
      </c>
      <c r="F189" s="167">
        <v>136713</v>
      </c>
      <c r="G189" s="167">
        <v>122466</v>
      </c>
      <c r="H189" s="167">
        <v>131257</v>
      </c>
      <c r="I189" s="167">
        <v>123250</v>
      </c>
      <c r="J189" s="167">
        <v>125523</v>
      </c>
      <c r="K189" s="167">
        <v>136116</v>
      </c>
      <c r="L189" s="167">
        <v>122567</v>
      </c>
      <c r="M189" s="227">
        <v>118777</v>
      </c>
      <c r="N189" s="167">
        <f>SUM(B189:M189)/12</f>
        <v>125656.41666666667</v>
      </c>
      <c r="O189" s="167">
        <v>119398</v>
      </c>
      <c r="P189" s="167">
        <v>61060</v>
      </c>
      <c r="Q189" s="167">
        <v>48428</v>
      </c>
      <c r="R189" s="167">
        <v>54613</v>
      </c>
      <c r="S189" s="167">
        <v>125879</v>
      </c>
      <c r="T189" s="167">
        <v>116450</v>
      </c>
      <c r="U189" s="167">
        <v>123809</v>
      </c>
      <c r="V189" s="167">
        <v>124572</v>
      </c>
      <c r="W189" s="167">
        <v>115067</v>
      </c>
      <c r="X189" s="167">
        <v>114453</v>
      </c>
      <c r="Y189" s="167">
        <v>111782</v>
      </c>
      <c r="Z189" s="167">
        <v>102333</v>
      </c>
      <c r="AA189" s="167">
        <v>123687</v>
      </c>
      <c r="AB189" s="169">
        <f>SUM(O189:AA189)/13</f>
        <v>103194.69230769231</v>
      </c>
      <c r="AC189" s="124">
        <f t="shared" ref="AC189:AL193" si="15">(O189-D189)/D189</f>
        <v>-4.887918810840091E-2</v>
      </c>
      <c r="AD189" s="124">
        <f t="shared" si="15"/>
        <v>-0.54041156723720063</v>
      </c>
      <c r="AE189" s="124">
        <f t="shared" si="15"/>
        <v>-0.64576887347947887</v>
      </c>
      <c r="AF189" s="124">
        <f t="shared" si="15"/>
        <v>-0.55405581957441252</v>
      </c>
      <c r="AG189" s="124">
        <f t="shared" si="15"/>
        <v>-4.0973052865751924E-2</v>
      </c>
      <c r="AH189" s="124">
        <f t="shared" si="15"/>
        <v>-5.5172413793103448E-2</v>
      </c>
      <c r="AI189" s="124">
        <f t="shared" si="15"/>
        <v>-1.365486803215347E-2</v>
      </c>
      <c r="AJ189" s="124">
        <f t="shared" si="15"/>
        <v>-8.4810014987216784E-2</v>
      </c>
      <c r="AK189" s="124">
        <f t="shared" si="15"/>
        <v>-6.1191022053244351E-2</v>
      </c>
      <c r="AL189" s="124">
        <f t="shared" si="15"/>
        <v>-3.6404354378372916E-2</v>
      </c>
      <c r="AM189" s="124">
        <f>(Y189-B189)/B189</f>
        <v>-0.1304530462380982</v>
      </c>
      <c r="AN189" s="124">
        <f>(Z189-C189)/C189</f>
        <v>-1.8520294636691477E-2</v>
      </c>
      <c r="AO189" s="125">
        <f>(AA189-D189)/D189</f>
        <v>-1.4713145442668918E-2</v>
      </c>
    </row>
    <row r="190" spans="1:41" x14ac:dyDescent="0.35">
      <c r="A190" s="74" t="s">
        <v>24</v>
      </c>
      <c r="B190" s="197">
        <v>0</v>
      </c>
      <c r="C190" s="197">
        <v>0</v>
      </c>
      <c r="D190" s="198">
        <v>0</v>
      </c>
      <c r="E190" s="198">
        <v>0</v>
      </c>
      <c r="F190" s="198">
        <v>0</v>
      </c>
      <c r="G190" s="198">
        <v>0</v>
      </c>
      <c r="H190" s="198">
        <v>0</v>
      </c>
      <c r="I190" s="198">
        <v>0</v>
      </c>
      <c r="J190" s="198">
        <v>0</v>
      </c>
      <c r="K190" s="198">
        <v>0</v>
      </c>
      <c r="L190" s="198">
        <v>0</v>
      </c>
      <c r="M190" s="198">
        <v>0</v>
      </c>
      <c r="N190" s="198">
        <f>((B189*B190)+(C189*C190)+(D189*D190)+(E189*E190)+(F189*F190)+(G189*G190)+(H189*H190)+(I189*I190)+(J189*J190)+(K189*K190)+(L189*L190)+(M189*M190))/SUM(B189:M189)</f>
        <v>0</v>
      </c>
      <c r="O190" s="124">
        <v>0.23197205983349806</v>
      </c>
      <c r="P190" s="124">
        <v>0.57255158860137567</v>
      </c>
      <c r="Q190" s="124">
        <v>0.46371933592136783</v>
      </c>
      <c r="R190" s="124">
        <v>0.40199219965942173</v>
      </c>
      <c r="S190" s="124">
        <v>0.4036098157754669</v>
      </c>
      <c r="T190" s="124">
        <v>0.38237870330613999</v>
      </c>
      <c r="U190" s="124">
        <v>0.37872044843266645</v>
      </c>
      <c r="V190" s="124">
        <v>0.38431589763349711</v>
      </c>
      <c r="W190" s="124">
        <v>0.43903986373156506</v>
      </c>
      <c r="X190" s="124">
        <v>0.46186644299406743</v>
      </c>
      <c r="Y190" s="124">
        <v>0.43690397380615842</v>
      </c>
      <c r="Z190" s="124">
        <v>0.43548024586399303</v>
      </c>
      <c r="AA190" s="124">
        <v>0.43048178062367104</v>
      </c>
      <c r="AB190" s="124">
        <f>((O189*O190)+(P189*P190)+(Q189*Q190)+(R189*R190)+(S189*S190)+(T189*T190)+(U189*U190)+(V189*V190)+(W189*W190)+(X189*X190)+(Y189*Y190)+(Z189*Z190)+(AA189*AA190))/SUM(O189:AA189)</f>
        <v>0.4078877044212918</v>
      </c>
      <c r="AC190" s="124" t="s">
        <v>46</v>
      </c>
      <c r="AD190" s="124" t="s">
        <v>46</v>
      </c>
      <c r="AE190" s="124" t="s">
        <v>46</v>
      </c>
      <c r="AF190" s="124" t="s">
        <v>46</v>
      </c>
      <c r="AG190" s="124" t="s">
        <v>46</v>
      </c>
      <c r="AH190" s="124" t="s">
        <v>46</v>
      </c>
      <c r="AI190" s="124" t="s">
        <v>46</v>
      </c>
      <c r="AJ190" s="124" t="s">
        <v>46</v>
      </c>
      <c r="AK190" s="124" t="s">
        <v>46</v>
      </c>
      <c r="AL190" s="124" t="s">
        <v>46</v>
      </c>
      <c r="AM190" s="124" t="s">
        <v>46</v>
      </c>
      <c r="AN190" s="124" t="s">
        <v>46</v>
      </c>
      <c r="AO190" s="125" t="s">
        <v>46</v>
      </c>
    </row>
    <row r="191" spans="1:41" x14ac:dyDescent="0.35">
      <c r="A191" s="74" t="s">
        <v>25</v>
      </c>
      <c r="B191" s="195">
        <v>3532</v>
      </c>
      <c r="C191" s="195">
        <v>2685</v>
      </c>
      <c r="D191" s="167">
        <v>3273</v>
      </c>
      <c r="E191" s="167">
        <v>3619</v>
      </c>
      <c r="F191" s="167">
        <v>3790</v>
      </c>
      <c r="G191" s="167">
        <v>3316</v>
      </c>
      <c r="H191" s="167">
        <v>3492</v>
      </c>
      <c r="I191" s="167">
        <v>3048</v>
      </c>
      <c r="J191" s="167">
        <v>3344</v>
      </c>
      <c r="K191" s="167">
        <v>3841</v>
      </c>
      <c r="L191" s="167">
        <v>3508</v>
      </c>
      <c r="M191" s="167">
        <v>2921</v>
      </c>
      <c r="N191" s="167">
        <f>SUM(B191:M191)/12</f>
        <v>3364.0833333333335</v>
      </c>
      <c r="O191" s="167">
        <v>2151</v>
      </c>
      <c r="P191" s="167">
        <v>370</v>
      </c>
      <c r="Q191" s="167">
        <v>391</v>
      </c>
      <c r="R191" s="167">
        <v>607</v>
      </c>
      <c r="S191" s="167">
        <v>1903</v>
      </c>
      <c r="T191" s="167">
        <v>1858</v>
      </c>
      <c r="U191" s="167">
        <v>2095</v>
      </c>
      <c r="V191" s="167">
        <v>1993</v>
      </c>
      <c r="W191" s="167">
        <v>1651</v>
      </c>
      <c r="X191" s="167">
        <v>1522</v>
      </c>
      <c r="Y191" s="167">
        <v>2977</v>
      </c>
      <c r="Z191" s="167">
        <v>2735</v>
      </c>
      <c r="AA191" s="167">
        <v>3779</v>
      </c>
      <c r="AB191" s="169">
        <f>SUM(O191:AA191)/13</f>
        <v>1848.6153846153845</v>
      </c>
      <c r="AC191" s="124">
        <f>(O191-D191)/D191</f>
        <v>-0.34280476626947753</v>
      </c>
      <c r="AD191" s="124">
        <f t="shared" si="15"/>
        <v>-0.89776181265542965</v>
      </c>
      <c r="AE191" s="124">
        <f t="shared" si="15"/>
        <v>-0.89683377308707124</v>
      </c>
      <c r="AF191" s="124">
        <f t="shared" si="15"/>
        <v>-0.81694813027744273</v>
      </c>
      <c r="AG191" s="124">
        <f t="shared" si="15"/>
        <v>-0.45504009163802978</v>
      </c>
      <c r="AH191" s="124">
        <f t="shared" si="15"/>
        <v>-0.39041994750656167</v>
      </c>
      <c r="AI191" s="124">
        <f t="shared" si="15"/>
        <v>-0.37350478468899523</v>
      </c>
      <c r="AJ191" s="124">
        <f t="shared" si="15"/>
        <v>-0.48112470710752409</v>
      </c>
      <c r="AK191" s="124">
        <f t="shared" si="15"/>
        <v>-0.52936145952109459</v>
      </c>
      <c r="AL191" s="124">
        <f t="shared" si="15"/>
        <v>-0.47894556658678533</v>
      </c>
      <c r="AM191" s="124">
        <f>(Y191-B191)/B191</f>
        <v>-0.1571347678369196</v>
      </c>
      <c r="AN191" s="124">
        <f>(Z191-C191)/C191</f>
        <v>1.86219739292365E-2</v>
      </c>
      <c r="AO191" s="125">
        <f>(AA191-D191)/D191</f>
        <v>0.15459822792545067</v>
      </c>
    </row>
    <row r="192" spans="1:41" x14ac:dyDescent="0.35">
      <c r="A192" s="74" t="s">
        <v>26</v>
      </c>
      <c r="B192" s="197">
        <v>0</v>
      </c>
      <c r="C192" s="197">
        <v>0</v>
      </c>
      <c r="D192" s="198">
        <v>0</v>
      </c>
      <c r="E192" s="198">
        <v>0</v>
      </c>
      <c r="F192" s="198">
        <v>0</v>
      </c>
      <c r="G192" s="198">
        <v>0</v>
      </c>
      <c r="H192" s="198">
        <v>0</v>
      </c>
      <c r="I192" s="198">
        <v>0</v>
      </c>
      <c r="J192" s="198">
        <v>0</v>
      </c>
      <c r="K192" s="198">
        <v>0</v>
      </c>
      <c r="L192" s="198">
        <v>0</v>
      </c>
      <c r="M192" s="198">
        <v>0</v>
      </c>
      <c r="N192" s="198">
        <f>((B191*B192)+(C191*C192)+(D191*D192)+(E191*E192)+(F191*F192)+(G191*G192)+(H191*H192)+(I191*I192)+(J191*J192)+(K191*K192)+(L191*L192)+(M191*M192))/SUM(B191:M191)</f>
        <v>0</v>
      </c>
      <c r="O192" s="124">
        <v>2.417480241748024E-2</v>
      </c>
      <c r="P192" s="221">
        <v>0.21621621621621623</v>
      </c>
      <c r="Q192" s="221">
        <v>0.14322250639386189</v>
      </c>
      <c r="R192" s="221">
        <v>0.17792421746293247</v>
      </c>
      <c r="S192" s="124">
        <v>6.6736731476615865E-2</v>
      </c>
      <c r="T192" s="124">
        <v>6.0818083961248652E-2</v>
      </c>
      <c r="U192" s="124">
        <v>5.1551312649164675E-2</v>
      </c>
      <c r="V192" s="124">
        <v>6.071249372804817E-2</v>
      </c>
      <c r="W192" s="124">
        <v>9.1459721380981227E-2</v>
      </c>
      <c r="X192" s="124">
        <v>9.1984231274638631E-2</v>
      </c>
      <c r="Y192" s="124">
        <v>0.41854215653342292</v>
      </c>
      <c r="Z192" s="124">
        <v>0.47568555758683728</v>
      </c>
      <c r="AA192" s="124">
        <v>0.45885154802857897</v>
      </c>
      <c r="AB192" s="124">
        <f>((O191*O192)+(P191*P192)+(Q191*Q192)+(R191*R192)+(S191*S192)+(T191*T192)+(U191*U192)+(V191*V192)+(W191*W192)+(X191*X192)+(Y191*Y192)+(Z191*Z192)+(AA191*AA192))/SUM(O191:AA191)</f>
        <v>0.22207889480692411</v>
      </c>
      <c r="AC192" s="124" t="s">
        <v>46</v>
      </c>
      <c r="AD192" s="124" t="s">
        <v>46</v>
      </c>
      <c r="AE192" s="124" t="s">
        <v>46</v>
      </c>
      <c r="AF192" s="124" t="s">
        <v>46</v>
      </c>
      <c r="AG192" s="124" t="s">
        <v>46</v>
      </c>
      <c r="AH192" s="124" t="s">
        <v>46</v>
      </c>
      <c r="AI192" s="124" t="s">
        <v>46</v>
      </c>
      <c r="AJ192" s="124" t="s">
        <v>46</v>
      </c>
      <c r="AK192" s="124" t="s">
        <v>46</v>
      </c>
      <c r="AL192" s="124" t="s">
        <v>46</v>
      </c>
      <c r="AM192" s="124" t="s">
        <v>46</v>
      </c>
      <c r="AN192" s="124" t="s">
        <v>46</v>
      </c>
      <c r="AO192" s="125" t="s">
        <v>46</v>
      </c>
    </row>
    <row r="193" spans="1:41" x14ac:dyDescent="0.35">
      <c r="A193" s="181" t="s">
        <v>28</v>
      </c>
      <c r="B193" s="235">
        <v>38073</v>
      </c>
      <c r="C193" s="235">
        <v>32331</v>
      </c>
      <c r="D193" s="229">
        <v>36183</v>
      </c>
      <c r="E193" s="229">
        <v>40199</v>
      </c>
      <c r="F193" s="229">
        <v>40647</v>
      </c>
      <c r="G193" s="229">
        <v>36587</v>
      </c>
      <c r="H193" s="229">
        <v>38736</v>
      </c>
      <c r="I193" s="229">
        <v>35938</v>
      </c>
      <c r="J193" s="229">
        <v>36873</v>
      </c>
      <c r="K193" s="229">
        <v>42173</v>
      </c>
      <c r="L193" s="229">
        <v>37130</v>
      </c>
      <c r="M193" s="229">
        <v>35544</v>
      </c>
      <c r="N193" s="229">
        <f>SUM(B193:M193)/12</f>
        <v>37534.5</v>
      </c>
      <c r="O193" s="229">
        <v>35540</v>
      </c>
      <c r="P193" s="229">
        <v>14541</v>
      </c>
      <c r="Q193" s="229">
        <v>13101</v>
      </c>
      <c r="R193" s="229">
        <v>15716</v>
      </c>
      <c r="S193" s="229">
        <v>33585</v>
      </c>
      <c r="T193" s="229">
        <v>32330</v>
      </c>
      <c r="U193" s="229">
        <v>34878</v>
      </c>
      <c r="V193" s="229">
        <v>37529</v>
      </c>
      <c r="W193" s="229">
        <v>32108</v>
      </c>
      <c r="X193" s="229">
        <v>30978</v>
      </c>
      <c r="Y193" s="229">
        <v>29542</v>
      </c>
      <c r="Z193" s="229">
        <v>27486</v>
      </c>
      <c r="AA193" s="229">
        <v>33681</v>
      </c>
      <c r="AB193" s="230">
        <f>SUM(O193:AA193)/13</f>
        <v>28539.615384615383</v>
      </c>
      <c r="AC193" s="175">
        <f>(O193-D193)/D193</f>
        <v>-1.7770776331426361E-2</v>
      </c>
      <c r="AD193" s="175">
        <f t="shared" si="15"/>
        <v>-0.63827458394487424</v>
      </c>
      <c r="AE193" s="175">
        <f t="shared" si="15"/>
        <v>-0.67768839028710604</v>
      </c>
      <c r="AF193" s="175">
        <f t="shared" si="15"/>
        <v>-0.57044851996610813</v>
      </c>
      <c r="AG193" s="175">
        <f t="shared" si="15"/>
        <v>-0.13297707558859975</v>
      </c>
      <c r="AH193" s="175">
        <f t="shared" si="15"/>
        <v>-0.10039512493739218</v>
      </c>
      <c r="AI193" s="175">
        <f t="shared" si="15"/>
        <v>-5.4104629403628673E-2</v>
      </c>
      <c r="AJ193" s="175">
        <f t="shared" si="15"/>
        <v>-0.11011784791217129</v>
      </c>
      <c r="AK193" s="175">
        <f t="shared" si="15"/>
        <v>-0.13525451117694587</v>
      </c>
      <c r="AL193" s="175">
        <f t="shared" si="15"/>
        <v>-0.12846049966239029</v>
      </c>
      <c r="AM193" s="175">
        <f>(Y193-B193)/B193</f>
        <v>-0.22406955060016284</v>
      </c>
      <c r="AN193" s="175">
        <f>(Z193-C193)/C193</f>
        <v>-0.14985617518790015</v>
      </c>
      <c r="AO193" s="189">
        <f>(AA193-D193)/D193</f>
        <v>-6.9148495149655917E-2</v>
      </c>
    </row>
    <row r="194" spans="1:41" ht="17.25" customHeight="1" x14ac:dyDescent="0.35">
      <c r="A194" s="56" t="s">
        <v>29</v>
      </c>
      <c r="B194" s="2"/>
      <c r="C194" s="2"/>
      <c r="D194" s="2"/>
      <c r="E194" s="2"/>
      <c r="F194" s="2"/>
      <c r="G194" s="2"/>
      <c r="H194" s="2"/>
      <c r="I194" s="2"/>
      <c r="J194" s="2"/>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239"/>
    </row>
    <row r="195" spans="1:41" ht="12" customHeight="1" x14ac:dyDescent="0.35">
      <c r="A195" s="75" t="s">
        <v>125</v>
      </c>
      <c r="B195" s="29"/>
      <c r="C195" s="29"/>
      <c r="D195" s="29"/>
      <c r="E195" s="29"/>
      <c r="F195" s="29"/>
      <c r="G195" s="29"/>
      <c r="H195" s="29"/>
      <c r="I195" s="29"/>
      <c r="J195" s="29"/>
      <c r="K195" s="23"/>
      <c r="L195" s="23"/>
      <c r="M195" s="23"/>
      <c r="N195" s="60"/>
      <c r="O195" s="23"/>
      <c r="P195" s="23"/>
      <c r="Q195" s="23"/>
      <c r="R195" s="23"/>
      <c r="S195" s="23"/>
      <c r="T195" s="23"/>
      <c r="U195" s="23"/>
      <c r="V195" s="23"/>
      <c r="W195" s="23"/>
      <c r="X195" s="23"/>
      <c r="Y195" s="23"/>
      <c r="Z195" s="23"/>
      <c r="AA195" s="23"/>
      <c r="AB195" s="23"/>
      <c r="AC195" s="23"/>
      <c r="AD195" s="23"/>
      <c r="AE195" s="60"/>
      <c r="AF195" s="152"/>
      <c r="AG195" s="152"/>
      <c r="AH195" s="152"/>
      <c r="AI195" s="152"/>
      <c r="AJ195" s="152"/>
      <c r="AK195" s="152"/>
      <c r="AL195" s="152"/>
      <c r="AM195" s="152"/>
      <c r="AN195" s="152"/>
      <c r="AO195" s="152"/>
    </row>
    <row r="196" spans="1:41" ht="12" customHeight="1" x14ac:dyDescent="0.35">
      <c r="A196" s="75" t="s">
        <v>30</v>
      </c>
      <c r="B196" s="29"/>
      <c r="C196" s="29"/>
      <c r="D196" s="29"/>
      <c r="E196" s="29"/>
      <c r="F196" s="29"/>
      <c r="G196" s="29"/>
      <c r="H196" s="29"/>
      <c r="I196" s="29"/>
      <c r="J196" s="29"/>
      <c r="K196" s="23"/>
      <c r="L196" s="23"/>
      <c r="M196" s="23"/>
      <c r="N196" s="60"/>
      <c r="O196" s="23"/>
      <c r="P196" s="23"/>
      <c r="Q196" s="23"/>
      <c r="R196" s="23"/>
      <c r="S196" s="23"/>
      <c r="T196" s="23"/>
      <c r="U196" s="23"/>
      <c r="V196" s="23"/>
      <c r="W196" s="23"/>
      <c r="X196" s="23"/>
      <c r="Y196" s="23"/>
      <c r="Z196" s="23"/>
      <c r="AA196" s="23"/>
      <c r="AB196" s="23"/>
      <c r="AC196" s="23"/>
      <c r="AD196" s="23"/>
      <c r="AE196" s="60"/>
      <c r="AF196" s="152"/>
      <c r="AG196" s="152"/>
      <c r="AH196" s="152"/>
      <c r="AI196" s="152"/>
      <c r="AJ196" s="152"/>
      <c r="AK196" s="152"/>
      <c r="AL196" s="152"/>
      <c r="AM196" s="152"/>
      <c r="AN196" s="152"/>
      <c r="AO196" s="152"/>
    </row>
    <row r="197" spans="1:41" ht="12" customHeight="1" x14ac:dyDescent="0.35">
      <c r="A197" s="75" t="s">
        <v>271</v>
      </c>
      <c r="B197" s="29"/>
      <c r="C197" s="29"/>
      <c r="D197" s="29"/>
      <c r="E197" s="29"/>
      <c r="F197" s="29"/>
      <c r="G197" s="29"/>
      <c r="H197" s="29"/>
      <c r="I197" s="29"/>
      <c r="J197" s="29"/>
      <c r="K197" s="23"/>
      <c r="L197" s="23"/>
      <c r="M197" s="23"/>
      <c r="N197" s="60"/>
      <c r="O197" s="23"/>
      <c r="P197" s="23"/>
      <c r="Q197" s="23"/>
      <c r="R197" s="23"/>
      <c r="S197" s="23"/>
      <c r="T197" s="23"/>
      <c r="U197" s="23"/>
      <c r="V197" s="23"/>
      <c r="W197" s="23"/>
      <c r="X197" s="23"/>
      <c r="Y197" s="23"/>
      <c r="Z197" s="23"/>
      <c r="AA197" s="23"/>
      <c r="AB197" s="23"/>
      <c r="AC197" s="23"/>
      <c r="AD197" s="23"/>
      <c r="AE197" s="60"/>
      <c r="AF197" s="152"/>
      <c r="AG197" s="152"/>
      <c r="AH197" s="152"/>
      <c r="AI197" s="152"/>
      <c r="AJ197" s="152"/>
      <c r="AK197" s="152"/>
      <c r="AL197" s="152"/>
      <c r="AM197" s="152"/>
      <c r="AN197" s="152"/>
      <c r="AO197" s="152"/>
    </row>
    <row r="198" spans="1:41" ht="12" customHeight="1" x14ac:dyDescent="0.35">
      <c r="A198" s="75" t="s">
        <v>43</v>
      </c>
      <c r="B198" s="26"/>
      <c r="C198" s="26"/>
      <c r="D198" s="26"/>
      <c r="E198" s="26"/>
      <c r="F198" s="26"/>
      <c r="G198" s="26"/>
      <c r="H198" s="26"/>
      <c r="I198" s="26"/>
      <c r="J198" s="26"/>
      <c r="K198" s="67"/>
      <c r="L198" s="67"/>
      <c r="M198" s="67"/>
      <c r="N198" s="68"/>
      <c r="O198" s="67"/>
      <c r="P198" s="67"/>
      <c r="Q198" s="67"/>
      <c r="R198" s="67"/>
      <c r="S198" s="67"/>
      <c r="T198" s="67"/>
      <c r="U198" s="67"/>
      <c r="V198" s="67"/>
      <c r="W198" s="67"/>
      <c r="X198" s="67"/>
      <c r="Y198" s="67"/>
      <c r="Z198" s="67"/>
      <c r="AA198" s="67"/>
      <c r="AB198" s="67"/>
      <c r="AC198" s="67"/>
      <c r="AD198" s="67"/>
      <c r="AE198" s="68"/>
      <c r="AF198" s="69"/>
      <c r="AG198" s="69"/>
      <c r="AH198" s="69"/>
      <c r="AI198" s="69"/>
      <c r="AJ198" s="69"/>
      <c r="AK198" s="69"/>
      <c r="AL198" s="69"/>
      <c r="AM198" s="69"/>
      <c r="AN198" s="69"/>
      <c r="AO198" s="69"/>
    </row>
    <row r="199" spans="1:41" ht="12" customHeight="1" x14ac:dyDescent="0.35">
      <c r="A199" s="241" t="s">
        <v>49</v>
      </c>
      <c r="B199" s="241"/>
      <c r="C199" s="241"/>
      <c r="D199" s="241"/>
      <c r="E199" s="241"/>
      <c r="F199" s="241"/>
      <c r="G199" s="241"/>
      <c r="H199" s="241"/>
      <c r="I199" s="241"/>
      <c r="J199" s="241"/>
      <c r="K199" s="228"/>
      <c r="L199" s="228"/>
      <c r="M199" s="228"/>
      <c r="N199" s="228"/>
      <c r="O199" s="228"/>
      <c r="P199" s="228"/>
      <c r="Q199" s="228"/>
      <c r="R199" s="228"/>
      <c r="S199" s="228"/>
      <c r="T199" s="228"/>
      <c r="U199" s="228"/>
      <c r="V199" s="228"/>
      <c r="W199" s="228"/>
      <c r="X199" s="228"/>
      <c r="Y199" s="228"/>
      <c r="Z199" s="228"/>
      <c r="AA199" s="228"/>
      <c r="AB199" s="228"/>
      <c r="AC199" s="228"/>
      <c r="AD199" s="228"/>
      <c r="AE199" s="228"/>
      <c r="AF199" s="228"/>
      <c r="AG199" s="228"/>
      <c r="AH199" s="228"/>
      <c r="AI199" s="228"/>
      <c r="AJ199" s="228"/>
      <c r="AK199" s="228"/>
      <c r="AL199" s="228"/>
      <c r="AM199" s="228"/>
      <c r="AN199" s="228"/>
      <c r="AO199" s="244"/>
    </row>
    <row r="200" spans="1:41" ht="12" customHeight="1" x14ac:dyDescent="0.35">
      <c r="A200" s="92" t="s">
        <v>59</v>
      </c>
      <c r="B200" s="92"/>
      <c r="C200" s="92"/>
      <c r="D200" s="29"/>
      <c r="E200" s="29"/>
      <c r="F200" s="29"/>
      <c r="G200" s="29"/>
      <c r="H200" s="29"/>
      <c r="I200" s="29"/>
      <c r="J200" s="29"/>
      <c r="K200" s="23"/>
      <c r="L200" s="23"/>
      <c r="M200" s="23"/>
      <c r="N200" s="60"/>
      <c r="O200" s="23"/>
      <c r="P200" s="23"/>
      <c r="Q200" s="23"/>
      <c r="R200" s="23"/>
      <c r="S200" s="23"/>
      <c r="T200" s="23"/>
      <c r="U200" s="23"/>
      <c r="V200" s="23"/>
      <c r="W200" s="23"/>
      <c r="X200" s="23"/>
      <c r="Y200" s="23"/>
      <c r="Z200" s="23"/>
      <c r="AA200" s="23"/>
      <c r="AB200" s="23"/>
      <c r="AC200" s="23"/>
      <c r="AD200" s="23"/>
      <c r="AE200" s="60"/>
      <c r="AF200" s="152"/>
      <c r="AG200" s="152"/>
      <c r="AH200" s="152"/>
      <c r="AI200" s="152"/>
      <c r="AJ200" s="152"/>
      <c r="AK200" s="152"/>
      <c r="AL200" s="152"/>
      <c r="AM200" s="152"/>
      <c r="AN200" s="152"/>
      <c r="AO200" s="152"/>
    </row>
    <row r="201" spans="1:41" ht="12" customHeight="1" x14ac:dyDescent="0.35">
      <c r="A201" s="278" t="s">
        <v>268</v>
      </c>
      <c r="B201" s="92"/>
      <c r="C201" s="92"/>
      <c r="D201" s="29"/>
      <c r="E201" s="29"/>
      <c r="F201" s="29"/>
      <c r="G201" s="29"/>
      <c r="H201" s="29"/>
      <c r="I201" s="29"/>
      <c r="J201" s="29"/>
      <c r="K201" s="29"/>
      <c r="L201" s="29"/>
      <c r="M201" s="29"/>
      <c r="N201" s="84"/>
      <c r="O201" s="29"/>
      <c r="P201" s="29"/>
      <c r="Q201" s="29"/>
      <c r="R201" s="29"/>
      <c r="S201" s="29"/>
      <c r="T201" s="29"/>
      <c r="U201" s="29"/>
      <c r="V201" s="29"/>
      <c r="W201" s="29"/>
      <c r="X201" s="29"/>
      <c r="Y201" s="85"/>
      <c r="Z201" s="30"/>
      <c r="AA201" s="30"/>
      <c r="AB201" s="30"/>
      <c r="AC201" s="30"/>
      <c r="AD201" s="30"/>
      <c r="AE201" s="30"/>
      <c r="AF201" s="30"/>
      <c r="AG201" s="30"/>
      <c r="AH201" s="30"/>
      <c r="AI201" s="30"/>
      <c r="AJ201" s="30"/>
      <c r="AK201" s="31"/>
      <c r="AL201" s="31"/>
      <c r="AM201" s="31"/>
      <c r="AN201" s="31"/>
      <c r="AO201" s="243"/>
    </row>
    <row r="202" spans="1:41" ht="12" customHeight="1" x14ac:dyDescent="0.35">
      <c r="A202" s="92" t="s">
        <v>45</v>
      </c>
      <c r="B202" s="92"/>
      <c r="C202" s="92"/>
      <c r="D202" s="29"/>
      <c r="E202" s="29"/>
      <c r="F202" s="29"/>
      <c r="G202" s="29"/>
      <c r="H202" s="29"/>
      <c r="I202" s="29"/>
      <c r="J202" s="29"/>
      <c r="K202" s="23"/>
      <c r="L202" s="23"/>
      <c r="M202" s="23"/>
      <c r="N202" s="60"/>
      <c r="O202" s="23"/>
      <c r="P202" s="23"/>
      <c r="Q202" s="23"/>
      <c r="R202" s="23"/>
      <c r="S202" s="23"/>
      <c r="T202" s="23"/>
      <c r="U202" s="23"/>
      <c r="V202" s="23"/>
      <c r="W202" s="23"/>
      <c r="X202" s="23"/>
      <c r="Y202" s="23"/>
      <c r="Z202" s="23"/>
      <c r="AA202" s="23"/>
      <c r="AB202" s="23"/>
      <c r="AC202" s="23"/>
      <c r="AD202" s="23"/>
      <c r="AE202" s="60"/>
      <c r="AF202" s="152"/>
      <c r="AG202" s="152"/>
      <c r="AH202" s="152"/>
      <c r="AI202" s="152"/>
      <c r="AJ202" s="152"/>
      <c r="AK202" s="152"/>
      <c r="AL202" s="152"/>
      <c r="AM202" s="152"/>
      <c r="AN202" s="152"/>
      <c r="AO202" s="152"/>
    </row>
    <row r="203" spans="1:41" ht="12" customHeight="1" x14ac:dyDescent="0.35">
      <c r="A203" s="75" t="s">
        <v>269</v>
      </c>
      <c r="B203" s="92"/>
      <c r="C203" s="92"/>
      <c r="D203" s="29"/>
      <c r="E203" s="29"/>
      <c r="F203" s="29"/>
      <c r="G203" s="29"/>
      <c r="H203" s="29"/>
      <c r="I203" s="29"/>
      <c r="J203" s="29"/>
      <c r="K203" s="23"/>
      <c r="L203" s="23"/>
      <c r="M203" s="23"/>
      <c r="N203" s="59"/>
      <c r="O203" s="23"/>
      <c r="P203" s="23"/>
      <c r="Q203" s="23"/>
      <c r="R203" s="23"/>
      <c r="S203" s="23"/>
      <c r="T203" s="23"/>
      <c r="U203" s="23"/>
      <c r="V203" s="23"/>
      <c r="W203" s="23"/>
      <c r="X203" s="23"/>
      <c r="Y203" s="23"/>
      <c r="Z203" s="23"/>
      <c r="AA203" s="23"/>
      <c r="AB203" s="23"/>
      <c r="AC203" s="23"/>
      <c r="AD203" s="23"/>
      <c r="AE203" s="60"/>
      <c r="AF203" s="24"/>
      <c r="AG203" s="24"/>
      <c r="AH203" s="24"/>
      <c r="AI203" s="24"/>
      <c r="AJ203" s="24"/>
      <c r="AK203" s="24"/>
      <c r="AL203" s="24"/>
      <c r="AM203" s="24"/>
      <c r="AN203" s="24"/>
      <c r="AO203" s="24"/>
    </row>
    <row r="204" spans="1:41" ht="12" customHeight="1" x14ac:dyDescent="0.35">
      <c r="A204" s="56" t="s">
        <v>32</v>
      </c>
      <c r="B204" s="56"/>
      <c r="C204" s="56"/>
      <c r="D204" s="113"/>
      <c r="E204" s="113"/>
      <c r="F204" s="113"/>
      <c r="G204" s="113"/>
      <c r="H204" s="113"/>
      <c r="I204" s="113"/>
      <c r="J204" s="113"/>
      <c r="K204" s="23"/>
      <c r="L204" s="23"/>
      <c r="M204" s="23"/>
      <c r="N204" s="59"/>
      <c r="O204" s="23"/>
      <c r="P204" s="23"/>
      <c r="Q204" s="23"/>
      <c r="R204" s="23"/>
      <c r="S204" s="23"/>
      <c r="T204" s="23"/>
      <c r="U204" s="23"/>
      <c r="V204" s="23"/>
      <c r="W204" s="23"/>
      <c r="X204" s="23"/>
      <c r="Y204" s="23"/>
      <c r="Z204" s="23"/>
      <c r="AA204" s="23"/>
      <c r="AB204" s="23"/>
      <c r="AC204" s="23"/>
      <c r="AD204" s="23"/>
      <c r="AE204" s="60"/>
      <c r="AF204" s="24"/>
      <c r="AG204" s="24"/>
      <c r="AH204" s="24"/>
      <c r="AI204" s="24"/>
      <c r="AJ204" s="24"/>
      <c r="AK204" s="24"/>
      <c r="AL204" s="24"/>
      <c r="AM204" s="24"/>
      <c r="AN204" s="24"/>
      <c r="AO204" s="24"/>
    </row>
    <row r="205" spans="1:41" ht="12" customHeight="1" x14ac:dyDescent="0.35">
      <c r="A205" s="61" t="s">
        <v>270</v>
      </c>
      <c r="B205" s="61"/>
      <c r="C205" s="61"/>
      <c r="D205" s="154"/>
      <c r="E205" s="154"/>
      <c r="F205" s="154"/>
      <c r="G205" s="154"/>
      <c r="H205" s="154"/>
      <c r="I205" s="154"/>
      <c r="J205" s="154"/>
      <c r="K205" s="23"/>
      <c r="L205" s="23"/>
      <c r="M205" s="23"/>
      <c r="N205" s="59"/>
      <c r="O205" s="23"/>
      <c r="P205" s="23"/>
      <c r="Q205" s="23"/>
      <c r="R205" s="23"/>
      <c r="S205" s="23"/>
      <c r="T205" s="23"/>
      <c r="U205" s="23"/>
      <c r="V205" s="23"/>
      <c r="W205" s="23"/>
      <c r="X205" s="23"/>
      <c r="Y205" s="23"/>
      <c r="Z205" s="23"/>
      <c r="AA205" s="23"/>
      <c r="AB205" s="23"/>
      <c r="AC205" s="23"/>
      <c r="AD205" s="23"/>
      <c r="AE205" s="60"/>
      <c r="AF205" s="24"/>
      <c r="AG205" s="24"/>
      <c r="AH205" s="24"/>
      <c r="AI205" s="24"/>
      <c r="AJ205" s="24"/>
      <c r="AK205" s="24"/>
      <c r="AL205" s="24"/>
      <c r="AM205" s="24"/>
      <c r="AN205" s="24"/>
      <c r="AO205" s="24"/>
    </row>
    <row r="206" spans="1:41" x14ac:dyDescent="0.35">
      <c r="A206" s="138" t="s">
        <v>10</v>
      </c>
      <c r="B206" s="138"/>
      <c r="C206" s="138"/>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3"/>
      <c r="AL206" s="113"/>
      <c r="AM206" s="113"/>
      <c r="AN206" s="113"/>
      <c r="AO206" s="153"/>
    </row>
  </sheetData>
  <mergeCells count="30">
    <mergeCell ref="B167:N167"/>
    <mergeCell ref="O167:AB167"/>
    <mergeCell ref="AC167:AO167"/>
    <mergeCell ref="B127:N127"/>
    <mergeCell ref="O127:AB127"/>
    <mergeCell ref="AC127:AO127"/>
    <mergeCell ref="B187:N187"/>
    <mergeCell ref="O187:AB187"/>
    <mergeCell ref="AC187:AO187"/>
    <mergeCell ref="B4:N4"/>
    <mergeCell ref="O4:AB4"/>
    <mergeCell ref="AC4:AO4"/>
    <mergeCell ref="B46:N46"/>
    <mergeCell ref="O46:AB46"/>
    <mergeCell ref="AC46:AO46"/>
    <mergeCell ref="O25:AB25"/>
    <mergeCell ref="B25:N25"/>
    <mergeCell ref="AC25:AO25"/>
    <mergeCell ref="B147:N147"/>
    <mergeCell ref="O147:AB147"/>
    <mergeCell ref="AC147:AO147"/>
    <mergeCell ref="B67:N67"/>
    <mergeCell ref="O67:AB67"/>
    <mergeCell ref="AC67:AO67"/>
    <mergeCell ref="B107:N107"/>
    <mergeCell ref="O107:AB107"/>
    <mergeCell ref="AC107:AO107"/>
    <mergeCell ref="B87:N87"/>
    <mergeCell ref="O87:AB87"/>
    <mergeCell ref="AC87:AO87"/>
  </mergeCells>
  <hyperlinks>
    <hyperlink ref="A2" location="'Table des matières'!A1" display="Retour à la table des matières" xr:uid="{7AB01D4F-CF45-4595-A13C-79E22AB7190F}"/>
    <hyperlink ref="A199" r:id="rId1" display="Consultez le document Base de données nationale sur les médecins : publication des données, 2018-2019 — notes méthodologiques pour en savoir plus sur les groupes de spécialités des médecins." xr:uid="{F7025B35-6176-4C75-BAD3-859897B819C1}"/>
    <hyperlink ref="A199:J199" r:id="rId2" display="Consultez le document Base de données nationale sur les médecins : publication des données, 2019-2020 — notes méthodologiques pour en savoir plus sur les groupes de spécialités des médecins." xr:uid="{C0C81DD0-D9EE-4EFA-B008-00BB4CC60A47}"/>
    <hyperlink ref="A179" r:id="rId3" display="Consultez le document Base de données nationale sur les médecins : publication des données, 2018-2019 — notes méthodologiques pour en savoir plus sur les groupes de spécialités des médecins." xr:uid="{54A561F6-B161-4EA3-9D35-74A3D755F9FF}"/>
    <hyperlink ref="A179:J179" r:id="rId4" display="Consultez le document Base de données nationale sur les médecins : publication des données, 2019-2020 — notes méthodologiques pour en savoir plus sur les groupes de spécialités des médecins." xr:uid="{5EA5FF8E-59AC-44C6-BB15-4964510831A9}"/>
    <hyperlink ref="A159" r:id="rId5" display="Consultez le document Base de données nationale sur les médecins : publication des données, 2018-2019 — notes méthodologiques pour en savoir plus sur les groupes de spécialités des médecins." xr:uid="{8284374F-C0E9-4489-BC86-40ADB727D769}"/>
    <hyperlink ref="A159:J159" r:id="rId6" display="Consultez le document Base de données nationale sur les médecins : publication des données, 2019-2020 — notes méthodologiques pour en savoir plus sur les groupes de spécialités des médecins." xr:uid="{998B49A9-96DC-475C-A85E-F822D82C72B0}"/>
    <hyperlink ref="A139" r:id="rId7" display="Consultez le document Base de données nationale sur les médecins : publication des données, 2018-2019 — notes méthodologiques pour en savoir plus sur les groupes de spécialités des médecins." xr:uid="{9DF34D13-DB54-4045-B3DD-0ED6F9A04AF9}"/>
    <hyperlink ref="A139:J139" r:id="rId8" display="Consultez le document Base de données nationale sur les médecins : publication des données, 2019-2020 — notes méthodologiques pour en savoir plus sur les groupes de spécialités des médecins." xr:uid="{DF77DE49-1B6B-4913-BC05-1E1BFCA5CDE1}"/>
    <hyperlink ref="A119" r:id="rId9" display="Consultez le document Base de données nationale sur les médecins : publication des données, 2018-2019 — notes méthodologiques pour en savoir plus sur les groupes de spécialités des médecins." xr:uid="{4DDC81D1-CB2E-445B-A6CB-C58E14B63C7C}"/>
    <hyperlink ref="A119:J119" r:id="rId10" display="Consultez le document Base de données nationale sur les médecins : publication des données, 2019-2020 — notes méthodologiques pour en savoir plus sur les groupes de spécialités des médecins." xr:uid="{7DAB891E-2F15-496C-ADB6-3ACC8B676300}"/>
    <hyperlink ref="A99" r:id="rId11" display="Consultez le document Base de données nationale sur les médecins : publication des données, 2018-2019 — notes méthodologiques pour en savoir plus sur les groupes de spécialités des médecins." xr:uid="{266A6CBA-FA87-497F-94C6-19F89AE21660}"/>
    <hyperlink ref="A99:J99" r:id="rId12" display="Consultez le document Base de données nationale sur les médecins : publication des données, 2019-2020 — notes méthodologiques pour en savoir plus sur les groupes de spécialités des médecins." xr:uid="{DA8E99D2-F8EB-4D6B-808A-5D928CF27FEA}"/>
    <hyperlink ref="A79" r:id="rId13" display="Consultez le document Base de données nationale sur les médecins : publication des données, 2018-2019 — notes méthodologiques pour en savoir plus sur les groupes de spécialités des médecins." xr:uid="{096D87F1-B0F1-4AEC-9984-FB63E50E618F}"/>
    <hyperlink ref="A79:J79" r:id="rId14" display="Consultez le document Base de données nationale sur les médecins : publication des données, 2019-2020 — notes méthodologiques pour en savoir plus sur les groupes de spécialités des médecins." xr:uid="{2A7CF491-5704-4FFD-BB86-AAF91C571655}"/>
    <hyperlink ref="A59" r:id="rId15" display="Consultez le document Base de données nationale sur les médecins : publication des données, 2018-2019 — notes méthodologiques pour en savoir plus sur les groupes de spécialités des médecins." xr:uid="{A2F1C685-2CEC-4AF6-9C5E-E939C1EE580B}"/>
    <hyperlink ref="A59:J59" r:id="rId16" display="Consultez le document Base de données nationale sur les médecins : publication des données, 2019-2020 — notes méthodologiques pour en savoir plus sur les groupes de spécialités des médecins." xr:uid="{0E81F723-ABBC-4233-8F1A-7224825DB8BA}"/>
    <hyperlink ref="A38" r:id="rId17" display="Consultez le document Base de données nationale sur les médecins : publication des données, 2018-2019 — notes méthodologiques pour en savoir plus sur les groupes de spécialités des médecins." xr:uid="{9C817683-005B-478B-90FA-0C9BE8B62650}"/>
    <hyperlink ref="A38:J38" r:id="rId18" display="Consultez le document Base de données nationale sur les médecins : publication des données, 2019-2020 — notes méthodologiques pour en savoir plus sur les groupes de spécialités des médecins." xr:uid="{C7CE2A63-B5EA-4CCC-845E-E81F435F39BE}"/>
    <hyperlink ref="A17" r:id="rId19" display="Consultez le document Base de données nationale sur les médecins : publication des données, 2018-2019 — notes méthodologiques pour en savoir plus sur les groupes de spécialités des médecins." xr:uid="{B52D1848-354B-46A0-B7B0-805F72F0E77B}"/>
    <hyperlink ref="A17:J17" r:id="rId20" display="Consultez le document Base de données nationale sur les médecins : publication des données, 2019-2020 — notes méthodologiques pour en savoir plus sur les groupes de spécialités des médecins." xr:uid="{48147346-6B13-4B92-8D56-0B7B5225DC56}"/>
  </hyperlinks>
  <pageMargins left="0.75" right="0.75" top="0.75" bottom="0.75" header="0.3" footer="0.3"/>
  <pageSetup scale="12" orientation="portrait" r:id="rId21"/>
  <headerFooter>
    <oddFooter>&amp;R&amp;9&amp;P&amp;L&amp;L&amp;"Arial"&amp;9© 2021 ICIS</oddFooter>
  </headerFooter>
  <ignoredErrors>
    <ignoredError sqref="B1:N6 O1:AO6 O29:AO48 AC7:AO28 O138:AO149 O153:AO169 O150:AA152 AC150:AO152 O173:AO189 O170:AA172 AC170:AO172 O193:AO193 O190:AA192 AC190:AO192" unlockedFormula="1"/>
    <ignoredError sqref="B7:N193 O7:AB28 O49:AO137 AB150:AB152 AB170:AB172 AB190:AB192" formula="1" unlockedFormula="1"/>
    <ignoredError sqref="B194:N204" formula="1"/>
  </ignoredErrors>
  <tableParts count="10">
    <tablePart r:id="rId22"/>
    <tablePart r:id="rId23"/>
    <tablePart r:id="rId24"/>
    <tablePart r:id="rId25"/>
    <tablePart r:id="rId26"/>
    <tablePart r:id="rId27"/>
    <tablePart r:id="rId28"/>
    <tablePart r:id="rId29"/>
    <tablePart r:id="rId30"/>
    <tablePart r:id="rId3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CC196"/>
  <sheetViews>
    <sheetView showGridLines="0" zoomScaleNormal="100" zoomScaleSheetLayoutView="100" workbookViewId="0">
      <pane xSplit="1" topLeftCell="B1" activePane="topRight" state="frozen"/>
      <selection sqref="A1:A1048576"/>
      <selection pane="topRight"/>
    </sheetView>
  </sheetViews>
  <sheetFormatPr defaultColWidth="0" defaultRowHeight="14.15" zeroHeight="1" x14ac:dyDescent="0.35"/>
  <cols>
    <col min="1" max="1" width="50.35546875" style="5" customWidth="1"/>
    <col min="2" max="13" width="15.640625" style="5" customWidth="1"/>
    <col min="14" max="14" width="20.640625" style="5" customWidth="1"/>
    <col min="15" max="27" width="15.640625" style="5" customWidth="1"/>
    <col min="28" max="28" width="20.640625" style="5" customWidth="1"/>
    <col min="29" max="32" width="12.640625" style="5" customWidth="1"/>
    <col min="33" max="33" width="15.640625" style="5" customWidth="1"/>
    <col min="34" max="34" width="12.640625" style="5" customWidth="1"/>
    <col min="35" max="40" width="15.640625" style="5" customWidth="1"/>
    <col min="41" max="41" width="12.640625" style="134" customWidth="1"/>
    <col min="42" max="81" width="0" hidden="1" customWidth="1"/>
    <col min="82" max="16384" width="11.640625" hidden="1"/>
  </cols>
  <sheetData>
    <row r="1" spans="1:41" hidden="1" x14ac:dyDescent="0.35">
      <c r="A1" s="103" t="s">
        <v>130</v>
      </c>
      <c r="B1" s="53"/>
      <c r="C1" s="53"/>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32"/>
    </row>
    <row r="2" spans="1:41" ht="24" customHeight="1" x14ac:dyDescent="0.35">
      <c r="A2" s="52" t="s">
        <v>22</v>
      </c>
      <c r="B2" s="54"/>
      <c r="C2" s="54"/>
    </row>
    <row r="3" spans="1:41" ht="20.25" customHeight="1" x14ac:dyDescent="0.35">
      <c r="A3" s="76" t="s">
        <v>240</v>
      </c>
      <c r="B3" s="76"/>
      <c r="C3" s="76"/>
    </row>
    <row r="4" spans="1:41" ht="15" customHeight="1" x14ac:dyDescent="0.35">
      <c r="A4" s="104"/>
      <c r="B4" s="282" t="s">
        <v>145</v>
      </c>
      <c r="C4" s="283"/>
      <c r="D4" s="283"/>
      <c r="E4" s="283"/>
      <c r="F4" s="283"/>
      <c r="G4" s="283"/>
      <c r="H4" s="283"/>
      <c r="I4" s="283"/>
      <c r="J4" s="283"/>
      <c r="K4" s="283"/>
      <c r="L4" s="283"/>
      <c r="M4" s="283"/>
      <c r="N4" s="284"/>
      <c r="O4" s="279" t="s">
        <v>55</v>
      </c>
      <c r="P4" s="280"/>
      <c r="Q4" s="280"/>
      <c r="R4" s="280"/>
      <c r="S4" s="280"/>
      <c r="T4" s="280"/>
      <c r="U4" s="280"/>
      <c r="V4" s="280"/>
      <c r="W4" s="280"/>
      <c r="X4" s="280"/>
      <c r="Y4" s="280"/>
      <c r="Z4" s="280"/>
      <c r="AA4" s="280"/>
      <c r="AB4" s="281"/>
      <c r="AC4" s="281" t="s">
        <v>57</v>
      </c>
      <c r="AD4" s="281"/>
      <c r="AE4" s="281"/>
      <c r="AF4" s="281"/>
      <c r="AG4" s="281"/>
      <c r="AH4" s="281"/>
      <c r="AI4" s="281"/>
      <c r="AJ4" s="281"/>
      <c r="AK4" s="281"/>
      <c r="AL4" s="281"/>
      <c r="AM4" s="280"/>
      <c r="AN4" s="280"/>
      <c r="AO4" s="280"/>
    </row>
    <row r="5" spans="1:41" ht="44.15" customHeight="1" x14ac:dyDescent="0.35">
      <c r="A5" s="106" t="s">
        <v>35</v>
      </c>
      <c r="B5" s="107" t="s">
        <v>203</v>
      </c>
      <c r="C5" s="107" t="s">
        <v>204</v>
      </c>
      <c r="D5" s="107" t="s">
        <v>193</v>
      </c>
      <c r="E5" s="107" t="s">
        <v>194</v>
      </c>
      <c r="F5" s="107" t="s">
        <v>195</v>
      </c>
      <c r="G5" s="107" t="s">
        <v>196</v>
      </c>
      <c r="H5" s="107" t="s">
        <v>197</v>
      </c>
      <c r="I5" s="107" t="s">
        <v>198</v>
      </c>
      <c r="J5" s="107" t="s">
        <v>199</v>
      </c>
      <c r="K5" s="107" t="s">
        <v>200</v>
      </c>
      <c r="L5" s="107" t="s">
        <v>201</v>
      </c>
      <c r="M5" s="107" t="s">
        <v>202</v>
      </c>
      <c r="N5" s="107" t="s">
        <v>168</v>
      </c>
      <c r="O5" s="107" t="s">
        <v>219</v>
      </c>
      <c r="P5" s="107" t="s">
        <v>216</v>
      </c>
      <c r="Q5" s="107" t="s">
        <v>215</v>
      </c>
      <c r="R5" s="107" t="s">
        <v>214</v>
      </c>
      <c r="S5" s="107" t="s">
        <v>213</v>
      </c>
      <c r="T5" s="107" t="s">
        <v>212</v>
      </c>
      <c r="U5" s="107" t="s">
        <v>217</v>
      </c>
      <c r="V5" s="107" t="s">
        <v>211</v>
      </c>
      <c r="W5" s="107" t="s">
        <v>210</v>
      </c>
      <c r="X5" s="107" t="s">
        <v>209</v>
      </c>
      <c r="Y5" s="107" t="s">
        <v>208</v>
      </c>
      <c r="Z5" s="107" t="s">
        <v>207</v>
      </c>
      <c r="AA5" s="107" t="s">
        <v>206</v>
      </c>
      <c r="AB5" s="107" t="s">
        <v>205</v>
      </c>
      <c r="AC5" s="107" t="s">
        <v>60</v>
      </c>
      <c r="AD5" s="107" t="s">
        <v>61</v>
      </c>
      <c r="AE5" s="107" t="s">
        <v>62</v>
      </c>
      <c r="AF5" s="107" t="s">
        <v>63</v>
      </c>
      <c r="AG5" s="107" t="s">
        <v>64</v>
      </c>
      <c r="AH5" s="107" t="s">
        <v>65</v>
      </c>
      <c r="AI5" s="107" t="s">
        <v>66</v>
      </c>
      <c r="AJ5" s="107" t="s">
        <v>67</v>
      </c>
      <c r="AK5" s="107" t="s">
        <v>68</v>
      </c>
      <c r="AL5" s="107" t="s">
        <v>69</v>
      </c>
      <c r="AM5" s="107" t="s">
        <v>70</v>
      </c>
      <c r="AN5" s="107" t="s">
        <v>71</v>
      </c>
      <c r="AO5" s="131" t="s">
        <v>72</v>
      </c>
    </row>
    <row r="6" spans="1:41" ht="15" customHeight="1" x14ac:dyDescent="0.35">
      <c r="A6" s="74" t="s">
        <v>23</v>
      </c>
      <c r="B6" s="120">
        <v>1879011</v>
      </c>
      <c r="C6" s="120">
        <v>1578827</v>
      </c>
      <c r="D6" s="109">
        <v>1812485</v>
      </c>
      <c r="E6" s="109">
        <v>1816509</v>
      </c>
      <c r="F6" s="109">
        <v>1885543</v>
      </c>
      <c r="G6" s="109">
        <v>1723085</v>
      </c>
      <c r="H6" s="109">
        <v>1790997</v>
      </c>
      <c r="I6" s="109">
        <v>1703835</v>
      </c>
      <c r="J6" s="109">
        <v>1761553</v>
      </c>
      <c r="K6" s="109">
        <v>1882410</v>
      </c>
      <c r="L6" s="109">
        <v>1749975</v>
      </c>
      <c r="M6" s="109">
        <v>1718057</v>
      </c>
      <c r="N6" s="109">
        <f>SUM(B6:M6)/12</f>
        <v>1775190.5833333333</v>
      </c>
      <c r="O6" s="109">
        <v>1567993</v>
      </c>
      <c r="P6" s="109">
        <v>1186328</v>
      </c>
      <c r="Q6" s="109">
        <v>1320380</v>
      </c>
      <c r="R6" s="109">
        <v>1571818</v>
      </c>
      <c r="S6" s="109">
        <v>1619991</v>
      </c>
      <c r="T6" s="109">
        <v>1547804</v>
      </c>
      <c r="U6" s="109">
        <v>1651095</v>
      </c>
      <c r="V6" s="109">
        <v>1659809</v>
      </c>
      <c r="W6" s="109">
        <v>1575541</v>
      </c>
      <c r="X6" s="109">
        <v>1500238</v>
      </c>
      <c r="Y6" s="109">
        <v>1592562</v>
      </c>
      <c r="Z6" s="109">
        <v>1479297</v>
      </c>
      <c r="AA6" s="109">
        <v>1791520</v>
      </c>
      <c r="AB6" s="110">
        <f>SUM(O6:AA6)/13</f>
        <v>1543413.5384615385</v>
      </c>
      <c r="AC6" s="111">
        <f>(O6-D6)/D6</f>
        <v>-0.13489325428900101</v>
      </c>
      <c r="AD6" s="111">
        <f t="shared" ref="AD6:AL6" si="0">(P6-E6)/E6</f>
        <v>-0.34691873257991013</v>
      </c>
      <c r="AE6" s="111">
        <f t="shared" si="0"/>
        <v>-0.29973487743318505</v>
      </c>
      <c r="AF6" s="111">
        <f t="shared" si="0"/>
        <v>-8.7788472420106956E-2</v>
      </c>
      <c r="AG6" s="111">
        <f t="shared" si="0"/>
        <v>-9.548089695292622E-2</v>
      </c>
      <c r="AH6" s="111">
        <f t="shared" si="0"/>
        <v>-9.1576355691718972E-2</v>
      </c>
      <c r="AI6" s="111">
        <f t="shared" si="0"/>
        <v>-6.2704897326393241E-2</v>
      </c>
      <c r="AJ6" s="111">
        <f t="shared" si="0"/>
        <v>-0.11825319669997503</v>
      </c>
      <c r="AK6" s="111">
        <f t="shared" si="0"/>
        <v>-9.9677995399934285E-2</v>
      </c>
      <c r="AL6" s="111">
        <f t="shared" si="0"/>
        <v>-0.12678217311765558</v>
      </c>
      <c r="AM6" s="112">
        <f>(Y6-B6)/B6</f>
        <v>-0.15244668604920356</v>
      </c>
      <c r="AN6" s="112">
        <f>(Z6-C6)/C6</f>
        <v>-6.3040472452016591E-2</v>
      </c>
      <c r="AO6" s="112">
        <f>(AA6-D6)/D6</f>
        <v>-1.1566992278556789E-2</v>
      </c>
    </row>
    <row r="7" spans="1:41" ht="15" customHeight="1" x14ac:dyDescent="0.35">
      <c r="A7" s="74" t="s">
        <v>24</v>
      </c>
      <c r="B7" s="265">
        <v>3.492794879859671E-2</v>
      </c>
      <c r="C7" s="265">
        <v>3.4747948951975104E-2</v>
      </c>
      <c r="D7" s="117">
        <v>3.5124152751608982E-2</v>
      </c>
      <c r="E7" s="117">
        <v>3.4884495480066433E-2</v>
      </c>
      <c r="F7" s="117">
        <v>3.5323511582605119E-2</v>
      </c>
      <c r="G7" s="117">
        <v>3.624313368173944E-2</v>
      </c>
      <c r="H7" s="117">
        <v>3.9186553634651539E-2</v>
      </c>
      <c r="I7" s="117">
        <v>3.8811856781906698E-2</v>
      </c>
      <c r="J7" s="117">
        <v>3.7390870442160981E-2</v>
      </c>
      <c r="K7" s="117">
        <v>3.7066313927359075E-2</v>
      </c>
      <c r="L7" s="117">
        <v>3.7310818725981798E-2</v>
      </c>
      <c r="M7" s="117">
        <v>3.8108165212213566E-2</v>
      </c>
      <c r="N7" s="117">
        <f>((B6*B7)+(C6*C7)+(D6*D7)+(E6*E7)+(F6*F7)+(G6*G7)+(H6*H7)+(I6*I7)+(J6*J7)+(K6*K7)+(L6*L7)+(M6*M7))/SUM(B6:M6)</f>
        <v>3.6582550972109239E-2</v>
      </c>
      <c r="O7" s="117">
        <v>0.1414770346551292</v>
      </c>
      <c r="P7" s="117">
        <v>0.45987618938438612</v>
      </c>
      <c r="Q7" s="117">
        <v>0.37557294112301004</v>
      </c>
      <c r="R7" s="117">
        <v>0.28410286687135533</v>
      </c>
      <c r="S7" s="117">
        <v>0.2384840409607214</v>
      </c>
      <c r="T7" s="117">
        <v>0.21772976423371435</v>
      </c>
      <c r="U7" s="117">
        <v>0.22100484829764488</v>
      </c>
      <c r="V7" s="117">
        <v>0.21933306784093831</v>
      </c>
      <c r="W7" s="117">
        <v>0.2509512605511377</v>
      </c>
      <c r="X7" s="117">
        <v>0.31584588578612194</v>
      </c>
      <c r="Y7" s="117">
        <v>0.28875296534765993</v>
      </c>
      <c r="Z7" s="117">
        <v>0.26880200527683085</v>
      </c>
      <c r="AA7" s="117">
        <v>0.2516243190140216</v>
      </c>
      <c r="AB7" s="117">
        <f>((O6*O7)+(P6*P7)+(Q6*Q7)+(R6*R7)+(S6*S7)+(T6*T7)+(U6*U7)+(V6*V7)+(W6*W7)+(X6*X7)+(Y6*Y7)+(Z6*Z7)+(AA6*AA7))/SUM(O6:AA6)</f>
        <v>0.26612664156612698</v>
      </c>
      <c r="AC7" s="124" t="s">
        <v>46</v>
      </c>
      <c r="AD7" s="124" t="s">
        <v>46</v>
      </c>
      <c r="AE7" s="124" t="s">
        <v>46</v>
      </c>
      <c r="AF7" s="124" t="s">
        <v>46</v>
      </c>
      <c r="AG7" s="124" t="s">
        <v>46</v>
      </c>
      <c r="AH7" s="124" t="s">
        <v>46</v>
      </c>
      <c r="AI7" s="124" t="s">
        <v>46</v>
      </c>
      <c r="AJ7" s="124" t="s">
        <v>46</v>
      </c>
      <c r="AK7" s="124" t="s">
        <v>46</v>
      </c>
      <c r="AL7" s="124" t="s">
        <v>46</v>
      </c>
      <c r="AM7" s="124" t="s">
        <v>46</v>
      </c>
      <c r="AN7" s="124" t="s">
        <v>46</v>
      </c>
      <c r="AO7" s="125" t="s">
        <v>46</v>
      </c>
    </row>
    <row r="8" spans="1:41" ht="15" customHeight="1" x14ac:dyDescent="0.35">
      <c r="A8" s="74" t="s">
        <v>25</v>
      </c>
      <c r="B8" s="120">
        <v>210010</v>
      </c>
      <c r="C8" s="120">
        <v>183448</v>
      </c>
      <c r="D8" s="109">
        <v>200897</v>
      </c>
      <c r="E8" s="109">
        <v>205431</v>
      </c>
      <c r="F8" s="109">
        <v>216776</v>
      </c>
      <c r="G8" s="109">
        <v>195533</v>
      </c>
      <c r="H8" s="109">
        <v>207028</v>
      </c>
      <c r="I8" s="109">
        <v>195846</v>
      </c>
      <c r="J8" s="109">
        <v>208016</v>
      </c>
      <c r="K8" s="109">
        <v>225186</v>
      </c>
      <c r="L8" s="109">
        <v>208217</v>
      </c>
      <c r="M8" s="109">
        <v>192335</v>
      </c>
      <c r="N8" s="109">
        <f>SUM(B8:M8)/12</f>
        <v>204060.25</v>
      </c>
      <c r="O8" s="109">
        <v>213680</v>
      </c>
      <c r="P8" s="109">
        <v>213143</v>
      </c>
      <c r="Q8" s="109">
        <v>218114</v>
      </c>
      <c r="R8" s="109">
        <v>237174</v>
      </c>
      <c r="S8" s="109">
        <v>228238</v>
      </c>
      <c r="T8" s="109">
        <v>214865</v>
      </c>
      <c r="U8" s="109">
        <v>236044</v>
      </c>
      <c r="V8" s="109">
        <v>238805</v>
      </c>
      <c r="W8" s="109">
        <v>234546</v>
      </c>
      <c r="X8" s="109">
        <v>233987</v>
      </c>
      <c r="Y8" s="109">
        <v>251080</v>
      </c>
      <c r="Z8" s="109">
        <v>238005</v>
      </c>
      <c r="AA8" s="109">
        <v>282377</v>
      </c>
      <c r="AB8" s="110">
        <f>SUM(O8:AA8)/13</f>
        <v>233850.61538461538</v>
      </c>
      <c r="AC8" s="111">
        <f>(O8-D8)/D8</f>
        <v>6.3629621149146082E-2</v>
      </c>
      <c r="AD8" s="111">
        <f t="shared" ref="AD8:AL8" si="1">(P8-E8)/E8</f>
        <v>3.7540585403371449E-2</v>
      </c>
      <c r="AE8" s="122">
        <f t="shared" si="1"/>
        <v>6.1722699929881537E-3</v>
      </c>
      <c r="AF8" s="111">
        <f t="shared" si="1"/>
        <v>0.2129614949906154</v>
      </c>
      <c r="AG8" s="111">
        <f t="shared" si="1"/>
        <v>0.1024499101570802</v>
      </c>
      <c r="AH8" s="111">
        <f t="shared" si="1"/>
        <v>9.7112016584459213E-2</v>
      </c>
      <c r="AI8" s="111">
        <f t="shared" si="1"/>
        <v>0.13473963541266057</v>
      </c>
      <c r="AJ8" s="111">
        <f t="shared" si="1"/>
        <v>6.0478893004005579E-2</v>
      </c>
      <c r="AK8" s="111">
        <f t="shared" si="1"/>
        <v>0.12644980957366594</v>
      </c>
      <c r="AL8" s="111">
        <f t="shared" si="1"/>
        <v>0.21655964852990875</v>
      </c>
      <c r="AM8" s="112">
        <f>(Y8-B8)/B8</f>
        <v>0.19556211608971003</v>
      </c>
      <c r="AN8" s="112">
        <f>(Z8-C8)/C8</f>
        <v>0.29739762766560551</v>
      </c>
      <c r="AO8" s="112">
        <f>(AA8-D8)/D8</f>
        <v>0.40558096935245425</v>
      </c>
    </row>
    <row r="9" spans="1:41" ht="15" customHeight="1" x14ac:dyDescent="0.35">
      <c r="A9" s="74" t="s">
        <v>26</v>
      </c>
      <c r="B9" s="265">
        <v>4.2283700776153517E-2</v>
      </c>
      <c r="C9" s="265">
        <v>4.7081461776634248E-2</v>
      </c>
      <c r="D9" s="117">
        <v>4.749199838723326E-2</v>
      </c>
      <c r="E9" s="117">
        <v>4.6521703150936324E-2</v>
      </c>
      <c r="F9" s="117">
        <v>4.7099309886703328E-2</v>
      </c>
      <c r="G9" s="117">
        <v>4.9858591644377163E-2</v>
      </c>
      <c r="H9" s="117">
        <v>5.0215429796935683E-2</v>
      </c>
      <c r="I9" s="117">
        <v>5.2873175862667605E-2</v>
      </c>
      <c r="J9" s="117">
        <v>4.3967771709868472E-2</v>
      </c>
      <c r="K9" s="117">
        <v>4.2991127334736617E-2</v>
      </c>
      <c r="L9" s="117">
        <v>4.7743459948034986E-2</v>
      </c>
      <c r="M9" s="117">
        <v>5.0796786856266408E-2</v>
      </c>
      <c r="N9" s="117">
        <f>((B8*B9)+(C8*C9)+(D8*D9)+(E8*E9)+(F8*F9)+(G8*G9)+(H8*H9)+(I8*I9)+(J8*J9)+(K8*K9)+(L8*L9)+(M8*M9))/SUM(B8:M8)</f>
        <v>4.7315682500634004E-2</v>
      </c>
      <c r="O9" s="117">
        <v>0.14510482965181579</v>
      </c>
      <c r="P9" s="117">
        <v>0.44571484871658934</v>
      </c>
      <c r="Q9" s="117">
        <v>0.41122073777932638</v>
      </c>
      <c r="R9" s="117">
        <v>0.32458869859259448</v>
      </c>
      <c r="S9" s="117">
        <v>0.27441092193236882</v>
      </c>
      <c r="T9" s="117">
        <v>0.25449002862262349</v>
      </c>
      <c r="U9" s="117">
        <v>0.24983054006880073</v>
      </c>
      <c r="V9" s="117">
        <v>0.25285483972278638</v>
      </c>
      <c r="W9" s="117">
        <v>0.28279314079114543</v>
      </c>
      <c r="X9" s="117">
        <v>0.34387380495497616</v>
      </c>
      <c r="Y9" s="117">
        <v>0.32618288991556477</v>
      </c>
      <c r="Z9" s="117">
        <v>0.31277914329530893</v>
      </c>
      <c r="AA9" s="117">
        <v>0.29079917981988618</v>
      </c>
      <c r="AB9" s="117">
        <f>((O8*O9)+(P8*P9)+(Q8*Q9)+(R8*R9)+(S8*S9)+(T8*T9)+(U8*U9)+(V8*V9)+(W8*W9)+(X8*X9)+(Y8*Y9)+(Z8*Z9)+(AA8*AA9))/SUM(O8:AA8)</f>
        <v>0.30084820750130425</v>
      </c>
      <c r="AC9" s="124" t="s">
        <v>46</v>
      </c>
      <c r="AD9" s="124" t="s">
        <v>46</v>
      </c>
      <c r="AE9" s="124" t="s">
        <v>46</v>
      </c>
      <c r="AF9" s="124" t="s">
        <v>46</v>
      </c>
      <c r="AG9" s="124" t="s">
        <v>46</v>
      </c>
      <c r="AH9" s="124" t="s">
        <v>46</v>
      </c>
      <c r="AI9" s="124" t="s">
        <v>46</v>
      </c>
      <c r="AJ9" s="124" t="s">
        <v>46</v>
      </c>
      <c r="AK9" s="124" t="s">
        <v>46</v>
      </c>
      <c r="AL9" s="124" t="s">
        <v>46</v>
      </c>
      <c r="AM9" s="124" t="s">
        <v>46</v>
      </c>
      <c r="AN9" s="124" t="s">
        <v>46</v>
      </c>
      <c r="AO9" s="125" t="s">
        <v>46</v>
      </c>
    </row>
    <row r="10" spans="1:41" ht="15" customHeight="1" x14ac:dyDescent="0.35">
      <c r="A10" s="74" t="s">
        <v>27</v>
      </c>
      <c r="B10" s="120">
        <v>1626</v>
      </c>
      <c r="C10" s="120">
        <v>1680</v>
      </c>
      <c r="D10" s="109">
        <v>1866</v>
      </c>
      <c r="E10" s="109">
        <v>1801</v>
      </c>
      <c r="F10" s="109">
        <v>1916</v>
      </c>
      <c r="G10" s="109">
        <v>1978</v>
      </c>
      <c r="H10" s="109">
        <v>2079</v>
      </c>
      <c r="I10" s="109">
        <v>2030</v>
      </c>
      <c r="J10" s="109">
        <v>1907</v>
      </c>
      <c r="K10" s="109">
        <v>1868</v>
      </c>
      <c r="L10" s="109">
        <v>1763</v>
      </c>
      <c r="M10" s="109">
        <v>1692</v>
      </c>
      <c r="N10" s="109">
        <f>SUM(B10:M10)/12</f>
        <v>1850.5</v>
      </c>
      <c r="O10" s="109">
        <v>1824</v>
      </c>
      <c r="P10" s="109">
        <v>1880</v>
      </c>
      <c r="Q10" s="109">
        <v>1882</v>
      </c>
      <c r="R10" s="109">
        <v>1897</v>
      </c>
      <c r="S10" s="109">
        <v>1901</v>
      </c>
      <c r="T10" s="109">
        <v>1798</v>
      </c>
      <c r="U10" s="109">
        <v>1735</v>
      </c>
      <c r="V10" s="109">
        <v>1677</v>
      </c>
      <c r="W10" s="109">
        <v>1604</v>
      </c>
      <c r="X10" s="109">
        <v>1559</v>
      </c>
      <c r="Y10" s="109">
        <v>1601</v>
      </c>
      <c r="Z10" s="109">
        <v>1657</v>
      </c>
      <c r="AA10" s="109">
        <v>1911</v>
      </c>
      <c r="AB10" s="110">
        <f>SUM(O10:AA10)/13</f>
        <v>1763.5384615384614</v>
      </c>
      <c r="AC10" s="111">
        <f>(O10-D10)/D10</f>
        <v>-2.2508038585209004E-2</v>
      </c>
      <c r="AD10" s="111">
        <f t="shared" ref="AD10:AL11" si="2">(P10-E10)/E10</f>
        <v>4.3864519711271518E-2</v>
      </c>
      <c r="AE10" s="111">
        <f t="shared" si="2"/>
        <v>-1.7745302713987474E-2</v>
      </c>
      <c r="AF10" s="111">
        <f t="shared" si="2"/>
        <v>-4.0950455005055612E-2</v>
      </c>
      <c r="AG10" s="111">
        <f t="shared" si="2"/>
        <v>-8.5618085618085621E-2</v>
      </c>
      <c r="AH10" s="111">
        <f t="shared" si="2"/>
        <v>-0.11428571428571428</v>
      </c>
      <c r="AI10" s="111">
        <f t="shared" si="2"/>
        <v>-9.0194022024121662E-2</v>
      </c>
      <c r="AJ10" s="111">
        <f t="shared" si="2"/>
        <v>-0.10224839400428265</v>
      </c>
      <c r="AK10" s="111">
        <f t="shared" si="2"/>
        <v>-9.0187180941576864E-2</v>
      </c>
      <c r="AL10" s="111">
        <f t="shared" si="2"/>
        <v>-7.860520094562648E-2</v>
      </c>
      <c r="AM10" s="112">
        <f t="shared" ref="AM10:AO11" si="3">(Y10-B10)/B10</f>
        <v>-1.5375153751537515E-2</v>
      </c>
      <c r="AN10" s="112">
        <f t="shared" si="3"/>
        <v>-1.369047619047619E-2</v>
      </c>
      <c r="AO10" s="112">
        <f t="shared" si="3"/>
        <v>2.4115755627009645E-2</v>
      </c>
    </row>
    <row r="11" spans="1:41" ht="15" customHeight="1" x14ac:dyDescent="0.35">
      <c r="A11" s="181" t="s">
        <v>28</v>
      </c>
      <c r="B11" s="231">
        <v>291349</v>
      </c>
      <c r="C11" s="231">
        <v>252886</v>
      </c>
      <c r="D11" s="183">
        <v>284026</v>
      </c>
      <c r="E11" s="183">
        <v>290296</v>
      </c>
      <c r="F11" s="183">
        <v>303281</v>
      </c>
      <c r="G11" s="183">
        <v>281374</v>
      </c>
      <c r="H11" s="183">
        <v>289040</v>
      </c>
      <c r="I11" s="183">
        <v>274713</v>
      </c>
      <c r="J11" s="183">
        <v>286622</v>
      </c>
      <c r="K11" s="183">
        <v>347959</v>
      </c>
      <c r="L11" s="183">
        <v>308986</v>
      </c>
      <c r="M11" s="183">
        <v>272597</v>
      </c>
      <c r="N11" s="183">
        <f>SUM(B11:M11)/12</f>
        <v>290260.75</v>
      </c>
      <c r="O11" s="183">
        <v>275918</v>
      </c>
      <c r="P11" s="183">
        <v>187416</v>
      </c>
      <c r="Q11" s="183">
        <v>205767</v>
      </c>
      <c r="R11" s="183">
        <v>241119</v>
      </c>
      <c r="S11" s="183">
        <v>248152</v>
      </c>
      <c r="T11" s="183">
        <v>236846</v>
      </c>
      <c r="U11" s="183">
        <v>247268</v>
      </c>
      <c r="V11" s="183">
        <v>307620</v>
      </c>
      <c r="W11" s="183">
        <v>268576</v>
      </c>
      <c r="X11" s="183">
        <v>237973</v>
      </c>
      <c r="Y11" s="183">
        <v>244200</v>
      </c>
      <c r="Z11" s="183">
        <v>228593</v>
      </c>
      <c r="AA11" s="183">
        <v>267166</v>
      </c>
      <c r="AB11" s="184">
        <f>SUM(O11:AA11)/13</f>
        <v>245893.38461538462</v>
      </c>
      <c r="AC11" s="185">
        <f>(O11-D11)/D11</f>
        <v>-2.854668234598241E-2</v>
      </c>
      <c r="AD11" s="185">
        <f t="shared" si="2"/>
        <v>-0.35439689144872821</v>
      </c>
      <c r="AE11" s="185">
        <f t="shared" si="2"/>
        <v>-0.32153019806713906</v>
      </c>
      <c r="AF11" s="185">
        <f t="shared" si="2"/>
        <v>-0.14306581276166241</v>
      </c>
      <c r="AG11" s="185">
        <f t="shared" si="2"/>
        <v>-0.14146138942706893</v>
      </c>
      <c r="AH11" s="185">
        <f t="shared" si="2"/>
        <v>-0.13784203878229279</v>
      </c>
      <c r="AI11" s="185">
        <f t="shared" si="2"/>
        <v>-0.13730278903922238</v>
      </c>
      <c r="AJ11" s="185">
        <f t="shared" si="2"/>
        <v>-0.11593032512451179</v>
      </c>
      <c r="AK11" s="185">
        <f t="shared" si="2"/>
        <v>-0.13078262445547695</v>
      </c>
      <c r="AL11" s="185">
        <f t="shared" si="2"/>
        <v>-0.12701533765962209</v>
      </c>
      <c r="AM11" s="186">
        <f t="shared" si="3"/>
        <v>-0.16182997024187487</v>
      </c>
      <c r="AN11" s="186">
        <f t="shared" si="3"/>
        <v>-9.6063048171903545E-2</v>
      </c>
      <c r="AO11" s="186">
        <f t="shared" si="3"/>
        <v>-5.936076274707245E-2</v>
      </c>
    </row>
    <row r="12" spans="1:41" ht="17.25" customHeight="1" x14ac:dyDescent="0.35">
      <c r="A12" s="56" t="s">
        <v>29</v>
      </c>
      <c r="B12" s="2"/>
      <c r="C12" s="2"/>
      <c r="D12" s="2"/>
      <c r="E12" s="2"/>
      <c r="F12" s="2"/>
      <c r="G12" s="2"/>
      <c r="H12" s="2"/>
      <c r="I12" s="2"/>
      <c r="J12" s="2"/>
      <c r="K12" s="2"/>
      <c r="L12" s="2"/>
      <c r="M12" s="2"/>
      <c r="N12" s="57"/>
      <c r="O12" s="2"/>
      <c r="P12" s="2"/>
      <c r="Q12" s="2"/>
      <c r="R12" s="2"/>
      <c r="S12" s="2"/>
      <c r="T12" s="2"/>
      <c r="U12" s="2"/>
      <c r="V12" s="2"/>
      <c r="W12" s="2"/>
      <c r="X12" s="2"/>
      <c r="Y12" s="58"/>
      <c r="Z12" s="3"/>
      <c r="AA12" s="3"/>
      <c r="AB12" s="3"/>
      <c r="AC12" s="3"/>
      <c r="AD12" s="3"/>
      <c r="AE12" s="3"/>
      <c r="AF12" s="3"/>
      <c r="AG12" s="3"/>
      <c r="AH12" s="3"/>
      <c r="AI12" s="3"/>
      <c r="AJ12" s="3"/>
    </row>
    <row r="13" spans="1:41" ht="12" customHeight="1" x14ac:dyDescent="0.35">
      <c r="A13" s="75" t="s">
        <v>125</v>
      </c>
      <c r="B13" s="2"/>
      <c r="C13" s="2"/>
      <c r="D13" s="2"/>
      <c r="E13" s="2"/>
      <c r="F13" s="2"/>
      <c r="G13" s="2"/>
      <c r="H13" s="2"/>
      <c r="I13" s="2"/>
      <c r="J13" s="2"/>
      <c r="K13" s="2"/>
      <c r="L13" s="2"/>
      <c r="M13" s="2"/>
      <c r="N13" s="57"/>
      <c r="O13" s="2"/>
      <c r="P13" s="2"/>
      <c r="Q13" s="2"/>
      <c r="R13" s="2"/>
      <c r="S13" s="2"/>
      <c r="T13" s="2"/>
      <c r="U13" s="2"/>
      <c r="V13" s="2"/>
      <c r="W13" s="2"/>
      <c r="X13" s="2"/>
      <c r="Y13" s="58"/>
      <c r="Z13" s="3"/>
      <c r="AA13" s="3"/>
      <c r="AB13" s="3"/>
      <c r="AC13" s="3"/>
      <c r="AD13" s="3"/>
      <c r="AE13" s="3"/>
      <c r="AF13" s="3"/>
      <c r="AG13" s="3"/>
      <c r="AH13" s="3"/>
      <c r="AI13" s="3"/>
      <c r="AJ13" s="3"/>
    </row>
    <row r="14" spans="1:41" ht="12" customHeight="1" x14ac:dyDescent="0.35">
      <c r="A14" s="75" t="s">
        <v>30</v>
      </c>
      <c r="B14" s="29"/>
      <c r="C14" s="29"/>
      <c r="D14" s="29"/>
      <c r="E14" s="29"/>
      <c r="F14" s="29"/>
      <c r="G14" s="29"/>
      <c r="H14" s="29"/>
      <c r="I14" s="29"/>
      <c r="J14" s="29"/>
      <c r="K14" s="29"/>
      <c r="L14" s="29"/>
      <c r="M14" s="29"/>
      <c r="N14" s="84"/>
      <c r="O14" s="29"/>
      <c r="P14" s="29"/>
      <c r="Q14" s="29"/>
      <c r="R14" s="29"/>
      <c r="S14" s="29"/>
      <c r="T14" s="29"/>
      <c r="U14" s="29"/>
      <c r="V14" s="29"/>
      <c r="W14" s="29"/>
      <c r="X14" s="29"/>
      <c r="Y14" s="85"/>
      <c r="Z14" s="30"/>
      <c r="AA14" s="30"/>
      <c r="AB14" s="30"/>
      <c r="AC14" s="30"/>
      <c r="AD14" s="30"/>
      <c r="AE14" s="30"/>
      <c r="AF14" s="30"/>
      <c r="AG14" s="30"/>
      <c r="AH14" s="30"/>
      <c r="AI14" s="30"/>
      <c r="AJ14" s="30"/>
      <c r="AK14" s="31"/>
      <c r="AL14" s="31"/>
      <c r="AM14" s="31"/>
      <c r="AN14" s="31"/>
      <c r="AO14" s="243"/>
    </row>
    <row r="15" spans="1:41" ht="12" customHeight="1" x14ac:dyDescent="0.35">
      <c r="A15" s="75" t="s">
        <v>43</v>
      </c>
      <c r="B15" s="26"/>
      <c r="C15" s="26"/>
      <c r="D15" s="26"/>
      <c r="E15" s="26"/>
      <c r="F15" s="26"/>
      <c r="G15" s="26"/>
      <c r="H15" s="26"/>
      <c r="I15" s="26"/>
      <c r="J15" s="26"/>
      <c r="K15" s="2"/>
      <c r="L15" s="2"/>
      <c r="M15" s="2"/>
      <c r="N15" s="57"/>
      <c r="O15" s="2"/>
      <c r="P15" s="2"/>
      <c r="Q15" s="2"/>
      <c r="R15" s="2"/>
      <c r="S15" s="2"/>
      <c r="T15" s="2"/>
      <c r="U15" s="2"/>
      <c r="V15" s="2"/>
      <c r="W15" s="2"/>
      <c r="X15" s="2"/>
      <c r="Y15" s="58"/>
      <c r="Z15" s="3"/>
      <c r="AA15" s="3"/>
      <c r="AB15" s="3"/>
      <c r="AC15" s="3"/>
      <c r="AD15" s="3"/>
      <c r="AE15" s="3"/>
      <c r="AF15" s="3"/>
      <c r="AG15" s="3"/>
      <c r="AH15" s="3"/>
      <c r="AI15" s="3"/>
      <c r="AJ15" s="3"/>
    </row>
    <row r="16" spans="1:41" ht="12" customHeight="1" x14ac:dyDescent="0.35">
      <c r="A16" s="241" t="s">
        <v>49</v>
      </c>
      <c r="B16" s="241"/>
      <c r="C16" s="241"/>
      <c r="D16" s="241"/>
      <c r="E16" s="241"/>
      <c r="F16" s="241"/>
      <c r="G16" s="241"/>
      <c r="H16" s="241"/>
      <c r="I16" s="241"/>
      <c r="J16" s="241"/>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228"/>
      <c r="AM16" s="228"/>
      <c r="AN16" s="228"/>
      <c r="AO16" s="244"/>
    </row>
    <row r="17" spans="1:41" ht="12" customHeight="1" x14ac:dyDescent="0.35">
      <c r="A17" s="92" t="s">
        <v>59</v>
      </c>
      <c r="B17" s="92"/>
      <c r="C17" s="92"/>
      <c r="D17" s="29"/>
      <c r="E17" s="29"/>
      <c r="F17" s="29"/>
      <c r="G17" s="29"/>
      <c r="H17" s="29"/>
      <c r="I17" s="29"/>
      <c r="J17" s="29"/>
      <c r="K17" s="199"/>
      <c r="L17" s="199"/>
      <c r="M17" s="199"/>
      <c r="N17" s="59"/>
      <c r="O17" s="199"/>
      <c r="P17" s="199"/>
      <c r="Q17" s="199"/>
      <c r="R17" s="199"/>
      <c r="S17" s="199"/>
      <c r="T17" s="199"/>
      <c r="U17" s="199"/>
      <c r="V17" s="199"/>
      <c r="W17" s="199"/>
      <c r="X17" s="199"/>
      <c r="Y17" s="60"/>
      <c r="Z17" s="200"/>
      <c r="AA17" s="200"/>
      <c r="AB17" s="200"/>
      <c r="AC17" s="200"/>
      <c r="AD17" s="200"/>
      <c r="AE17" s="200"/>
      <c r="AF17" s="200"/>
      <c r="AG17" s="200"/>
      <c r="AH17" s="200"/>
      <c r="AI17" s="200"/>
      <c r="AJ17" s="200"/>
      <c r="AK17" s="113"/>
      <c r="AL17" s="113"/>
      <c r="AM17" s="113"/>
      <c r="AN17" s="113"/>
      <c r="AO17" s="153"/>
    </row>
    <row r="18" spans="1:41" ht="12" customHeight="1" x14ac:dyDescent="0.35">
      <c r="A18" s="278" t="s">
        <v>268</v>
      </c>
      <c r="B18" s="92"/>
      <c r="C18" s="92"/>
      <c r="D18" s="29"/>
      <c r="E18" s="29"/>
      <c r="F18" s="29"/>
      <c r="G18" s="29"/>
      <c r="H18" s="29"/>
      <c r="I18" s="29"/>
      <c r="J18" s="29"/>
      <c r="K18" s="29"/>
      <c r="L18" s="29"/>
      <c r="M18" s="29"/>
      <c r="N18" s="84"/>
      <c r="O18" s="29"/>
      <c r="P18" s="29"/>
      <c r="Q18" s="29"/>
      <c r="R18" s="29"/>
      <c r="S18" s="29"/>
      <c r="T18" s="29"/>
      <c r="U18" s="29"/>
      <c r="V18" s="29"/>
      <c r="W18" s="29"/>
      <c r="X18" s="29"/>
      <c r="Y18" s="85"/>
      <c r="Z18" s="30"/>
      <c r="AA18" s="30"/>
      <c r="AB18" s="30"/>
      <c r="AC18" s="30"/>
      <c r="AD18" s="30"/>
      <c r="AE18" s="30"/>
      <c r="AF18" s="30"/>
      <c r="AG18" s="30"/>
      <c r="AH18" s="30"/>
      <c r="AI18" s="30"/>
      <c r="AJ18" s="30"/>
      <c r="AK18" s="31"/>
      <c r="AL18" s="31"/>
      <c r="AM18" s="31"/>
      <c r="AN18" s="31"/>
      <c r="AO18" s="243"/>
    </row>
    <row r="19" spans="1:41" ht="12" customHeight="1" x14ac:dyDescent="0.35">
      <c r="A19" s="92" t="s">
        <v>45</v>
      </c>
      <c r="B19" s="92"/>
      <c r="C19" s="92"/>
      <c r="D19" s="29"/>
      <c r="E19" s="29"/>
      <c r="F19" s="29"/>
      <c r="G19" s="29"/>
      <c r="H19" s="29"/>
      <c r="I19" s="29"/>
      <c r="J19" s="29"/>
      <c r="K19" s="23"/>
      <c r="L19" s="23"/>
      <c r="M19" s="23"/>
      <c r="N19" s="59"/>
      <c r="O19" s="23"/>
      <c r="P19" s="23"/>
      <c r="Q19" s="23"/>
      <c r="R19" s="23"/>
      <c r="S19" s="23"/>
      <c r="T19" s="23"/>
      <c r="U19" s="23"/>
      <c r="V19" s="23"/>
      <c r="W19" s="23"/>
      <c r="X19" s="23"/>
      <c r="Y19" s="60"/>
      <c r="Z19" s="24"/>
      <c r="AA19" s="24"/>
      <c r="AB19" s="24"/>
      <c r="AC19" s="24"/>
      <c r="AD19" s="24"/>
      <c r="AE19" s="24"/>
      <c r="AF19" s="24"/>
      <c r="AG19" s="24"/>
      <c r="AH19" s="24"/>
      <c r="AI19" s="24"/>
      <c r="AJ19" s="24"/>
      <c r="AK19" s="113"/>
      <c r="AL19" s="113"/>
      <c r="AM19" s="113"/>
      <c r="AN19" s="113"/>
      <c r="AO19" s="153"/>
    </row>
    <row r="20" spans="1:41" ht="12" customHeight="1" x14ac:dyDescent="0.35">
      <c r="A20" s="75" t="s">
        <v>269</v>
      </c>
      <c r="B20" s="92"/>
      <c r="C20" s="92"/>
      <c r="D20" s="29"/>
      <c r="E20" s="29"/>
      <c r="F20" s="29"/>
      <c r="G20" s="29"/>
      <c r="H20" s="29"/>
      <c r="I20" s="29"/>
      <c r="J20" s="29"/>
      <c r="K20" s="23"/>
      <c r="L20" s="23"/>
      <c r="M20" s="23"/>
      <c r="N20" s="59"/>
      <c r="O20" s="23"/>
      <c r="P20" s="23"/>
      <c r="Q20" s="23"/>
      <c r="R20" s="23"/>
      <c r="S20" s="23"/>
      <c r="T20" s="23"/>
      <c r="U20" s="23"/>
      <c r="V20" s="23"/>
      <c r="W20" s="23"/>
      <c r="X20" s="23"/>
      <c r="Y20" s="60"/>
      <c r="Z20" s="24"/>
      <c r="AA20" s="24"/>
      <c r="AB20" s="24"/>
      <c r="AC20" s="24"/>
      <c r="AD20" s="24"/>
      <c r="AE20" s="24"/>
      <c r="AF20" s="24"/>
      <c r="AG20" s="24"/>
      <c r="AH20" s="24"/>
      <c r="AI20" s="24"/>
      <c r="AJ20" s="24"/>
      <c r="AK20" s="113"/>
      <c r="AL20" s="113"/>
      <c r="AM20" s="113"/>
      <c r="AN20" s="113"/>
      <c r="AO20" s="153"/>
    </row>
    <row r="21" spans="1:41" ht="12" customHeight="1" x14ac:dyDescent="0.35">
      <c r="A21" s="56" t="s">
        <v>32</v>
      </c>
      <c r="B21" s="56"/>
      <c r="C21" s="56"/>
    </row>
    <row r="22" spans="1:41" ht="30" customHeight="1" x14ac:dyDescent="0.35">
      <c r="A22" s="61" t="s">
        <v>270</v>
      </c>
      <c r="B22" s="61"/>
      <c r="C22" s="61"/>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35"/>
    </row>
    <row r="23" spans="1:41" ht="20.25" customHeight="1" x14ac:dyDescent="0.35">
      <c r="A23" s="190" t="s">
        <v>241</v>
      </c>
      <c r="B23" s="76"/>
      <c r="C23" s="76"/>
      <c r="D23" s="64"/>
      <c r="E23" s="64"/>
      <c r="F23" s="64"/>
      <c r="G23" s="64"/>
      <c r="H23" s="64"/>
      <c r="I23" s="64"/>
      <c r="J23" s="64"/>
      <c r="K23" s="64"/>
      <c r="L23" s="64"/>
      <c r="M23" s="64"/>
      <c r="N23" s="17"/>
      <c r="O23" s="17"/>
      <c r="P23" s="17"/>
      <c r="Q23" s="17"/>
      <c r="R23" s="17"/>
      <c r="S23" s="64"/>
      <c r="T23" s="64"/>
      <c r="U23" s="64"/>
      <c r="V23" s="64"/>
      <c r="W23" s="64"/>
      <c r="X23" s="64"/>
      <c r="Y23" s="17"/>
      <c r="Z23" s="17"/>
      <c r="AA23" s="17"/>
      <c r="AB23" s="17"/>
      <c r="AC23" s="17"/>
      <c r="AD23" s="17"/>
      <c r="AE23" s="17"/>
      <c r="AF23" s="17"/>
      <c r="AG23" s="17"/>
      <c r="AH23" s="17"/>
      <c r="AI23" s="17"/>
      <c r="AJ23" s="17"/>
      <c r="AK23" s="17"/>
      <c r="AL23" s="17"/>
      <c r="AM23" s="17"/>
      <c r="AN23" s="17"/>
      <c r="AO23" s="135"/>
    </row>
    <row r="24" spans="1:41" ht="15" customHeight="1" x14ac:dyDescent="0.35">
      <c r="A24" s="137"/>
      <c r="B24" s="282" t="s">
        <v>145</v>
      </c>
      <c r="C24" s="283"/>
      <c r="D24" s="283"/>
      <c r="E24" s="283"/>
      <c r="F24" s="283"/>
      <c r="G24" s="283"/>
      <c r="H24" s="283"/>
      <c r="I24" s="283"/>
      <c r="J24" s="283"/>
      <c r="K24" s="283"/>
      <c r="L24" s="283"/>
      <c r="M24" s="283"/>
      <c r="N24" s="284"/>
      <c r="O24" s="279" t="s">
        <v>55</v>
      </c>
      <c r="P24" s="280"/>
      <c r="Q24" s="280"/>
      <c r="R24" s="280"/>
      <c r="S24" s="280"/>
      <c r="T24" s="280"/>
      <c r="U24" s="280"/>
      <c r="V24" s="280"/>
      <c r="W24" s="280"/>
      <c r="X24" s="280"/>
      <c r="Y24" s="280"/>
      <c r="Z24" s="280"/>
      <c r="AA24" s="280"/>
      <c r="AB24" s="281"/>
      <c r="AC24" s="281" t="s">
        <v>57</v>
      </c>
      <c r="AD24" s="281"/>
      <c r="AE24" s="281"/>
      <c r="AF24" s="281"/>
      <c r="AG24" s="281"/>
      <c r="AH24" s="281"/>
      <c r="AI24" s="281"/>
      <c r="AJ24" s="281"/>
      <c r="AK24" s="281"/>
      <c r="AL24" s="281"/>
      <c r="AM24" s="280"/>
      <c r="AN24" s="280"/>
      <c r="AO24" s="280"/>
    </row>
    <row r="25" spans="1:41" ht="44.15" customHeight="1" x14ac:dyDescent="0.35">
      <c r="A25" s="106" t="s">
        <v>47</v>
      </c>
      <c r="B25" s="107" t="s">
        <v>203</v>
      </c>
      <c r="C25" s="107" t="s">
        <v>204</v>
      </c>
      <c r="D25" s="107" t="s">
        <v>193</v>
      </c>
      <c r="E25" s="107" t="s">
        <v>194</v>
      </c>
      <c r="F25" s="107" t="s">
        <v>195</v>
      </c>
      <c r="G25" s="107" t="s">
        <v>196</v>
      </c>
      <c r="H25" s="107" t="s">
        <v>197</v>
      </c>
      <c r="I25" s="107" t="s">
        <v>198</v>
      </c>
      <c r="J25" s="107" t="s">
        <v>199</v>
      </c>
      <c r="K25" s="107" t="s">
        <v>200</v>
      </c>
      <c r="L25" s="107" t="s">
        <v>201</v>
      </c>
      <c r="M25" s="107" t="s">
        <v>202</v>
      </c>
      <c r="N25" s="107" t="s">
        <v>168</v>
      </c>
      <c r="O25" s="107" t="s">
        <v>219</v>
      </c>
      <c r="P25" s="107" t="s">
        <v>216</v>
      </c>
      <c r="Q25" s="107" t="s">
        <v>215</v>
      </c>
      <c r="R25" s="107" t="s">
        <v>214</v>
      </c>
      <c r="S25" s="107" t="s">
        <v>213</v>
      </c>
      <c r="T25" s="107" t="s">
        <v>212</v>
      </c>
      <c r="U25" s="107" t="s">
        <v>217</v>
      </c>
      <c r="V25" s="107" t="s">
        <v>211</v>
      </c>
      <c r="W25" s="107" t="s">
        <v>210</v>
      </c>
      <c r="X25" s="107" t="s">
        <v>209</v>
      </c>
      <c r="Y25" s="107" t="s">
        <v>208</v>
      </c>
      <c r="Z25" s="107" t="s">
        <v>207</v>
      </c>
      <c r="AA25" s="107" t="s">
        <v>206</v>
      </c>
      <c r="AB25" s="107" t="s">
        <v>205</v>
      </c>
      <c r="AC25" s="107" t="s">
        <v>60</v>
      </c>
      <c r="AD25" s="107" t="s">
        <v>61</v>
      </c>
      <c r="AE25" s="107" t="s">
        <v>62</v>
      </c>
      <c r="AF25" s="107" t="s">
        <v>63</v>
      </c>
      <c r="AG25" s="107" t="s">
        <v>64</v>
      </c>
      <c r="AH25" s="107" t="s">
        <v>65</v>
      </c>
      <c r="AI25" s="107" t="s">
        <v>66</v>
      </c>
      <c r="AJ25" s="107" t="s">
        <v>67</v>
      </c>
      <c r="AK25" s="107" t="s">
        <v>68</v>
      </c>
      <c r="AL25" s="107" t="s">
        <v>69</v>
      </c>
      <c r="AM25" s="107" t="s">
        <v>70</v>
      </c>
      <c r="AN25" s="107" t="s">
        <v>71</v>
      </c>
      <c r="AO25" s="131" t="s">
        <v>72</v>
      </c>
    </row>
    <row r="26" spans="1:41" ht="15" customHeight="1" x14ac:dyDescent="0.35">
      <c r="A26" s="74" t="s">
        <v>23</v>
      </c>
      <c r="B26" s="120">
        <v>411840</v>
      </c>
      <c r="C26" s="120">
        <v>358601</v>
      </c>
      <c r="D26" s="109">
        <v>399288</v>
      </c>
      <c r="E26" s="109">
        <v>410497</v>
      </c>
      <c r="F26" s="109">
        <v>418693</v>
      </c>
      <c r="G26" s="109">
        <v>385306</v>
      </c>
      <c r="H26" s="109">
        <v>397452</v>
      </c>
      <c r="I26" s="109">
        <v>377615</v>
      </c>
      <c r="J26" s="109">
        <v>399640</v>
      </c>
      <c r="K26" s="109">
        <v>429576</v>
      </c>
      <c r="L26" s="109">
        <v>395578</v>
      </c>
      <c r="M26" s="109">
        <v>372669</v>
      </c>
      <c r="N26" s="109">
        <f>SUM(B26:M26)/12</f>
        <v>396396.25</v>
      </c>
      <c r="O26" s="109">
        <v>349484</v>
      </c>
      <c r="P26" s="109">
        <v>293150</v>
      </c>
      <c r="Q26" s="109">
        <v>329317</v>
      </c>
      <c r="R26" s="109">
        <v>370291</v>
      </c>
      <c r="S26" s="109">
        <v>387467</v>
      </c>
      <c r="T26" s="109">
        <v>378121</v>
      </c>
      <c r="U26" s="109">
        <v>406193</v>
      </c>
      <c r="V26" s="109">
        <v>417824</v>
      </c>
      <c r="W26" s="109">
        <v>402340</v>
      </c>
      <c r="X26" s="109">
        <v>370732</v>
      </c>
      <c r="Y26" s="109">
        <v>411418</v>
      </c>
      <c r="Z26" s="109">
        <v>385365</v>
      </c>
      <c r="AA26" s="109">
        <v>459197</v>
      </c>
      <c r="AB26" s="110">
        <f>SUM(O26:AA26)/13</f>
        <v>381607.61538461538</v>
      </c>
      <c r="AC26" s="111">
        <f>(O26-D26)/D26</f>
        <v>-0.12473202300094167</v>
      </c>
      <c r="AD26" s="111">
        <f t="shared" ref="AD26:AL26" si="4">(P26-E26)/E26</f>
        <v>-0.28586567015106079</v>
      </c>
      <c r="AE26" s="111">
        <f t="shared" si="4"/>
        <v>-0.21346428051101882</v>
      </c>
      <c r="AF26" s="111">
        <f t="shared" si="4"/>
        <v>-3.8969027214733228E-2</v>
      </c>
      <c r="AG26" s="111">
        <f t="shared" si="4"/>
        <v>-2.5122530519408635E-2</v>
      </c>
      <c r="AH26" s="122">
        <f t="shared" si="4"/>
        <v>1.3399891423804668E-3</v>
      </c>
      <c r="AI26" s="111">
        <f t="shared" si="4"/>
        <v>1.6397257531778602E-2</v>
      </c>
      <c r="AJ26" s="111">
        <f t="shared" si="4"/>
        <v>-2.7357208037692982E-2</v>
      </c>
      <c r="AK26" s="111">
        <f t="shared" si="4"/>
        <v>1.7093973881257298E-2</v>
      </c>
      <c r="AL26" s="122">
        <f t="shared" si="4"/>
        <v>-5.1976418752297613E-3</v>
      </c>
      <c r="AM26" s="269">
        <f>(Y26-B26)/B26</f>
        <v>-1.0246697746697747E-3</v>
      </c>
      <c r="AN26" s="112">
        <f>(Z26-C26)/C26</f>
        <v>7.463448233552053E-2</v>
      </c>
      <c r="AO26" s="112">
        <f>(AA26-D26)/D26</f>
        <v>0.15003957043537497</v>
      </c>
    </row>
    <row r="27" spans="1:41" ht="15" customHeight="1" x14ac:dyDescent="0.35">
      <c r="A27" s="74" t="s">
        <v>24</v>
      </c>
      <c r="B27" s="265">
        <v>3.4714937839937843E-2</v>
      </c>
      <c r="C27" s="265">
        <v>3.6996550483685213E-2</v>
      </c>
      <c r="D27" s="117">
        <v>3.5398008455049992E-2</v>
      </c>
      <c r="E27" s="117">
        <v>3.6226817735574193E-2</v>
      </c>
      <c r="F27" s="117">
        <v>3.6859942726532327E-2</v>
      </c>
      <c r="G27" s="117">
        <v>3.6503454397284238E-2</v>
      </c>
      <c r="H27" s="117">
        <v>3.8329156728359653E-2</v>
      </c>
      <c r="I27" s="117">
        <v>3.5602399269096828E-2</v>
      </c>
      <c r="J27" s="117">
        <v>3.5456911220098086E-2</v>
      </c>
      <c r="K27" s="117">
        <v>3.7113339665158201E-2</v>
      </c>
      <c r="L27" s="117">
        <v>3.693076965857555E-2</v>
      </c>
      <c r="M27" s="117">
        <v>3.619297553593135E-2</v>
      </c>
      <c r="N27" s="117">
        <f>((B26*B27)+(C26*C27)+(D26*D27)+(E26*E27)+(F26*F27)+(G26*G27)+(H26*H27)+(I26*I27)+(J26*J27)+(K26*K27)+(L26*L27)+(M26*M27))/SUM(B26:M26)</f>
        <v>3.6359871382907048E-2</v>
      </c>
      <c r="O27" s="117">
        <v>0.13435808220118803</v>
      </c>
      <c r="P27" s="117">
        <v>0.45108647450110867</v>
      </c>
      <c r="Q27" s="117">
        <v>0.35358636207666172</v>
      </c>
      <c r="R27" s="117">
        <v>0.28174867874185439</v>
      </c>
      <c r="S27" s="117">
        <v>0.225237246010628</v>
      </c>
      <c r="T27" s="117">
        <v>0.20126626132904546</v>
      </c>
      <c r="U27" s="117">
        <v>0.21042706299714667</v>
      </c>
      <c r="V27" s="117">
        <v>0.20931779888182583</v>
      </c>
      <c r="W27" s="117">
        <v>0.22916190286822091</v>
      </c>
      <c r="X27" s="117">
        <v>0.26139637258181114</v>
      </c>
      <c r="Y27" s="117">
        <v>0.24936682400867244</v>
      </c>
      <c r="Z27" s="117">
        <v>0.24418668016036743</v>
      </c>
      <c r="AA27" s="117">
        <v>0.23852943290134734</v>
      </c>
      <c r="AB27" s="117">
        <f>((O26*O27)+(P26*P27)+(Q26*Q27)+(R26*R27)+(S26*S27)+(T26*T27)+(U26*U27)+(V26*V27)+(W26*W27)+(X26*X27)+(Y26*Y27)+(Z26*Z27)+(AA26*AA27))/SUM(O26:AA26)</f>
        <v>0.24826266368253011</v>
      </c>
      <c r="AC27" s="124" t="s">
        <v>46</v>
      </c>
      <c r="AD27" s="124" t="s">
        <v>46</v>
      </c>
      <c r="AE27" s="124" t="s">
        <v>46</v>
      </c>
      <c r="AF27" s="124" t="s">
        <v>46</v>
      </c>
      <c r="AG27" s="124" t="s">
        <v>46</v>
      </c>
      <c r="AH27" s="124" t="s">
        <v>46</v>
      </c>
      <c r="AI27" s="124" t="s">
        <v>46</v>
      </c>
      <c r="AJ27" s="124" t="s">
        <v>46</v>
      </c>
      <c r="AK27" s="124" t="s">
        <v>46</v>
      </c>
      <c r="AL27" s="124" t="s">
        <v>46</v>
      </c>
      <c r="AM27" s="124" t="s">
        <v>46</v>
      </c>
      <c r="AN27" s="124" t="s">
        <v>46</v>
      </c>
      <c r="AO27" s="125" t="s">
        <v>46</v>
      </c>
    </row>
    <row r="28" spans="1:41" ht="15" customHeight="1" x14ac:dyDescent="0.35">
      <c r="A28" s="74" t="s">
        <v>25</v>
      </c>
      <c r="B28" s="120">
        <v>200070</v>
      </c>
      <c r="C28" s="120">
        <v>175673</v>
      </c>
      <c r="D28" s="109">
        <v>189811</v>
      </c>
      <c r="E28" s="109">
        <v>191456</v>
      </c>
      <c r="F28" s="109">
        <v>201391</v>
      </c>
      <c r="G28" s="109">
        <v>184388</v>
      </c>
      <c r="H28" s="109">
        <v>187645</v>
      </c>
      <c r="I28" s="109">
        <v>180866</v>
      </c>
      <c r="J28" s="109">
        <v>187222</v>
      </c>
      <c r="K28" s="109">
        <v>209155</v>
      </c>
      <c r="L28" s="109">
        <v>188984</v>
      </c>
      <c r="M28" s="109">
        <v>168058</v>
      </c>
      <c r="N28" s="109">
        <f>SUM(B28:M28)/12</f>
        <v>188726.58333333334</v>
      </c>
      <c r="O28" s="109">
        <v>186489</v>
      </c>
      <c r="P28" s="109">
        <v>175133</v>
      </c>
      <c r="Q28" s="109">
        <v>183981</v>
      </c>
      <c r="R28" s="109">
        <v>202716</v>
      </c>
      <c r="S28" s="109">
        <v>192349</v>
      </c>
      <c r="T28" s="109">
        <v>174252</v>
      </c>
      <c r="U28" s="109">
        <v>196012</v>
      </c>
      <c r="V28" s="109">
        <v>202991</v>
      </c>
      <c r="W28" s="109">
        <v>193381</v>
      </c>
      <c r="X28" s="109">
        <v>182569</v>
      </c>
      <c r="Y28" s="109">
        <v>196358</v>
      </c>
      <c r="Z28" s="109">
        <v>189136</v>
      </c>
      <c r="AA28" s="109">
        <v>223402</v>
      </c>
      <c r="AB28" s="110">
        <f>SUM(O28:AA28)/13</f>
        <v>192213</v>
      </c>
      <c r="AC28" s="111">
        <f t="shared" ref="AC28:AL28" si="5">(O28-D28)/D28</f>
        <v>-1.7501620032558705E-2</v>
      </c>
      <c r="AD28" s="111">
        <f t="shared" si="5"/>
        <v>-8.5257187029918108E-2</v>
      </c>
      <c r="AE28" s="111">
        <f t="shared" si="5"/>
        <v>-8.6448748951045484E-2</v>
      </c>
      <c r="AF28" s="111">
        <f t="shared" si="5"/>
        <v>9.9399093216478301E-2</v>
      </c>
      <c r="AG28" s="111">
        <f t="shared" si="5"/>
        <v>2.5068613605478431E-2</v>
      </c>
      <c r="AH28" s="111">
        <f t="shared" si="5"/>
        <v>-3.6568509283115676E-2</v>
      </c>
      <c r="AI28" s="111">
        <f t="shared" si="5"/>
        <v>4.6949610622683234E-2</v>
      </c>
      <c r="AJ28" s="111">
        <f t="shared" si="5"/>
        <v>-2.9470966508092084E-2</v>
      </c>
      <c r="AK28" s="111">
        <f t="shared" si="5"/>
        <v>2.3266519917030014E-2</v>
      </c>
      <c r="AL28" s="111">
        <f t="shared" si="5"/>
        <v>8.6345190350950271E-2</v>
      </c>
      <c r="AM28" s="112">
        <f>(Y28-B28)/B28</f>
        <v>-1.8553506272804519E-2</v>
      </c>
      <c r="AN28" s="112">
        <f>(Z28-C28)/C28</f>
        <v>7.6636705697517543E-2</v>
      </c>
      <c r="AO28" s="112">
        <f>(AA28-D28)/D28</f>
        <v>0.17697077619316057</v>
      </c>
    </row>
    <row r="29" spans="1:41" ht="15" customHeight="1" x14ac:dyDescent="0.35">
      <c r="A29" s="74" t="s">
        <v>26</v>
      </c>
      <c r="B29" s="265">
        <v>2.0607787274453941E-2</v>
      </c>
      <c r="C29" s="265">
        <v>2.0606467698508022E-2</v>
      </c>
      <c r="D29" s="117">
        <v>2.1310672194972895E-2</v>
      </c>
      <c r="E29" s="117">
        <v>2.2109518636135719E-2</v>
      </c>
      <c r="F29" s="117">
        <v>2.1341569384927827E-2</v>
      </c>
      <c r="G29" s="117">
        <v>2.0077228453044667E-2</v>
      </c>
      <c r="H29" s="117">
        <v>2.2910282714700633E-2</v>
      </c>
      <c r="I29" s="117">
        <v>2.1767496378534385E-2</v>
      </c>
      <c r="J29" s="117">
        <v>2.060655264872718E-2</v>
      </c>
      <c r="K29" s="117">
        <v>2.3131170662905501E-2</v>
      </c>
      <c r="L29" s="117">
        <v>2.4187232781611143E-2</v>
      </c>
      <c r="M29" s="117">
        <v>2.2664794297206917E-2</v>
      </c>
      <c r="N29" s="117">
        <f>((B28*B29)+(C28*C29)+(D28*D29)+(E28*E29)+(F28*F29)+(G28*G29)+(H28*H29)+(I28*I29)+(J28*J29)+(K28*K29)+(L28*L29)+(M28*M29))/SUM(B28:M28)</f>
        <v>2.1783276424139155E-2</v>
      </c>
      <c r="O29" s="117">
        <v>8.20852704449056E-2</v>
      </c>
      <c r="P29" s="117">
        <v>0.26232634626255474</v>
      </c>
      <c r="Q29" s="117">
        <v>0.23988346622749088</v>
      </c>
      <c r="R29" s="117">
        <v>0.21710669113439493</v>
      </c>
      <c r="S29" s="117">
        <v>0.19053387332401001</v>
      </c>
      <c r="T29" s="117">
        <v>0.18636801873149234</v>
      </c>
      <c r="U29" s="117">
        <v>0.18408566822439443</v>
      </c>
      <c r="V29" s="117">
        <v>0.1778699548255834</v>
      </c>
      <c r="W29" s="117">
        <v>0.1949829610975225</v>
      </c>
      <c r="X29" s="117">
        <v>0.20598787307812388</v>
      </c>
      <c r="Y29" s="117">
        <v>0.21159311054298779</v>
      </c>
      <c r="Z29" s="117">
        <v>0.2044507655866678</v>
      </c>
      <c r="AA29" s="117">
        <v>0.20052640531418697</v>
      </c>
      <c r="AB29" s="117">
        <f>((O28*O29)+(P28*P29)+(Q28*Q29)+(R28*R29)+(S28*S29)+(T28*T29)+(U28*U29)+(V28*V29)+(W28*W29)+(X28*X29)+(Y28*Y29)+(Z28*Z29)+(AA28*AA29))/SUM(O28:AA28)</f>
        <v>0.19651116209621616</v>
      </c>
      <c r="AC29" s="124" t="s">
        <v>46</v>
      </c>
      <c r="AD29" s="124" t="s">
        <v>46</v>
      </c>
      <c r="AE29" s="124" t="s">
        <v>46</v>
      </c>
      <c r="AF29" s="124" t="s">
        <v>46</v>
      </c>
      <c r="AG29" s="124" t="s">
        <v>46</v>
      </c>
      <c r="AH29" s="124" t="s">
        <v>46</v>
      </c>
      <c r="AI29" s="124" t="s">
        <v>46</v>
      </c>
      <c r="AJ29" s="124" t="s">
        <v>46</v>
      </c>
      <c r="AK29" s="124" t="s">
        <v>46</v>
      </c>
      <c r="AL29" s="124" t="s">
        <v>46</v>
      </c>
      <c r="AM29" s="124" t="s">
        <v>46</v>
      </c>
      <c r="AN29" s="124" t="s">
        <v>46</v>
      </c>
      <c r="AO29" s="125" t="s">
        <v>46</v>
      </c>
    </row>
    <row r="30" spans="1:41" ht="15" customHeight="1" x14ac:dyDescent="0.35">
      <c r="A30" s="74" t="s">
        <v>27</v>
      </c>
      <c r="B30" s="206">
        <v>0</v>
      </c>
      <c r="C30" s="114" t="s">
        <v>58</v>
      </c>
      <c r="D30" s="114" t="s">
        <v>58</v>
      </c>
      <c r="E30" s="109">
        <v>0</v>
      </c>
      <c r="F30" s="109">
        <v>0</v>
      </c>
      <c r="G30" s="109">
        <v>0</v>
      </c>
      <c r="H30" s="109">
        <v>0</v>
      </c>
      <c r="I30" s="109">
        <v>0</v>
      </c>
      <c r="J30" s="114" t="s">
        <v>58</v>
      </c>
      <c r="K30" s="114" t="s">
        <v>58</v>
      </c>
      <c r="L30" s="114" t="s">
        <v>58</v>
      </c>
      <c r="M30" s="109">
        <v>8</v>
      </c>
      <c r="N30" s="114" t="s">
        <v>58</v>
      </c>
      <c r="O30" s="114" t="s">
        <v>58</v>
      </c>
      <c r="P30" s="109">
        <v>7</v>
      </c>
      <c r="Q30" s="109">
        <v>8</v>
      </c>
      <c r="R30" s="109">
        <v>5</v>
      </c>
      <c r="S30" s="109">
        <v>10</v>
      </c>
      <c r="T30" s="109">
        <v>12</v>
      </c>
      <c r="U30" s="114" t="s">
        <v>58</v>
      </c>
      <c r="V30" s="109">
        <v>8</v>
      </c>
      <c r="W30" s="109">
        <v>8</v>
      </c>
      <c r="X30" s="109">
        <v>12</v>
      </c>
      <c r="Y30" s="109">
        <v>7</v>
      </c>
      <c r="Z30" s="109">
        <v>12</v>
      </c>
      <c r="AA30" s="109">
        <v>7</v>
      </c>
      <c r="AB30" s="110">
        <f>SUM(O30:AA30)/13</f>
        <v>7.384615384615385</v>
      </c>
      <c r="AC30" s="222" t="s">
        <v>58</v>
      </c>
      <c r="AD30" s="222" t="s">
        <v>58</v>
      </c>
      <c r="AE30" s="222" t="s">
        <v>58</v>
      </c>
      <c r="AF30" s="222" t="s">
        <v>58</v>
      </c>
      <c r="AG30" s="222" t="s">
        <v>58</v>
      </c>
      <c r="AH30" s="222" t="s">
        <v>58</v>
      </c>
      <c r="AI30" s="222" t="s">
        <v>58</v>
      </c>
      <c r="AJ30" s="222" t="s">
        <v>58</v>
      </c>
      <c r="AK30" s="222" t="s">
        <v>58</v>
      </c>
      <c r="AL30" s="124">
        <f>(X30-M30)/M30</f>
        <v>0.5</v>
      </c>
      <c r="AM30" s="222" t="s">
        <v>58</v>
      </c>
      <c r="AN30" s="222" t="s">
        <v>58</v>
      </c>
      <c r="AO30" s="255" t="s">
        <v>58</v>
      </c>
    </row>
    <row r="31" spans="1:41" ht="15" customHeight="1" x14ac:dyDescent="0.35">
      <c r="A31" s="181" t="s">
        <v>28</v>
      </c>
      <c r="B31" s="231">
        <v>314477</v>
      </c>
      <c r="C31" s="231">
        <v>266722</v>
      </c>
      <c r="D31" s="183">
        <v>307045</v>
      </c>
      <c r="E31" s="183">
        <v>315224</v>
      </c>
      <c r="F31" s="183">
        <v>330492</v>
      </c>
      <c r="G31" s="183">
        <v>302607</v>
      </c>
      <c r="H31" s="183">
        <v>311752</v>
      </c>
      <c r="I31" s="183">
        <v>292304</v>
      </c>
      <c r="J31" s="183">
        <v>299267</v>
      </c>
      <c r="K31" s="183">
        <v>326983</v>
      </c>
      <c r="L31" s="183">
        <v>297965</v>
      </c>
      <c r="M31" s="183">
        <v>264877</v>
      </c>
      <c r="N31" s="183">
        <f>SUM(B31:M31)/12</f>
        <v>302476.25</v>
      </c>
      <c r="O31" s="183">
        <v>246275</v>
      </c>
      <c r="P31" s="183">
        <v>114769</v>
      </c>
      <c r="Q31" s="183">
        <v>159352</v>
      </c>
      <c r="R31" s="183">
        <v>255560</v>
      </c>
      <c r="S31" s="183">
        <v>283765</v>
      </c>
      <c r="T31" s="183">
        <v>272078</v>
      </c>
      <c r="U31" s="183">
        <v>293968</v>
      </c>
      <c r="V31" s="183">
        <v>308594</v>
      </c>
      <c r="W31" s="183">
        <v>295033</v>
      </c>
      <c r="X31" s="183">
        <v>264507</v>
      </c>
      <c r="Y31" s="183">
        <v>302062</v>
      </c>
      <c r="Z31" s="183">
        <v>282113</v>
      </c>
      <c r="AA31" s="183">
        <v>358662</v>
      </c>
      <c r="AB31" s="184">
        <f>SUM(O31:AA31)/13</f>
        <v>264364.46153846156</v>
      </c>
      <c r="AC31" s="185">
        <f>(O31-D31)/D31</f>
        <v>-0.19791887182660522</v>
      </c>
      <c r="AD31" s="185">
        <f t="shared" ref="AD31:AL31" si="6">(P31-E31)/E31</f>
        <v>-0.6359128746542142</v>
      </c>
      <c r="AE31" s="185">
        <f t="shared" si="6"/>
        <v>-0.51783401716229138</v>
      </c>
      <c r="AF31" s="185">
        <f t="shared" si="6"/>
        <v>-0.155472279226852</v>
      </c>
      <c r="AG31" s="185">
        <f t="shared" si="6"/>
        <v>-8.9773281326182355E-2</v>
      </c>
      <c r="AH31" s="185">
        <f t="shared" si="6"/>
        <v>-6.9195084569489293E-2</v>
      </c>
      <c r="AI31" s="185">
        <f t="shared" si="6"/>
        <v>-1.7706596450661114E-2</v>
      </c>
      <c r="AJ31" s="185">
        <f t="shared" si="6"/>
        <v>-5.6238397714865912E-2</v>
      </c>
      <c r="AK31" s="185">
        <f t="shared" si="6"/>
        <v>-9.8400818888124443E-3</v>
      </c>
      <c r="AL31" s="267">
        <f t="shared" si="6"/>
        <v>-1.396874775839352E-3</v>
      </c>
      <c r="AM31" s="186">
        <f>(Y31-B31)/B31</f>
        <v>-3.94782448318955E-2</v>
      </c>
      <c r="AN31" s="186">
        <f>(Z31-C31)/C31</f>
        <v>5.7704276362654752E-2</v>
      </c>
      <c r="AO31" s="186">
        <f>(AA31-D31)/D31</f>
        <v>0.16810890911755605</v>
      </c>
    </row>
    <row r="32" spans="1:41" ht="17.25" customHeight="1" x14ac:dyDescent="0.35">
      <c r="A32" s="56" t="s">
        <v>29</v>
      </c>
      <c r="B32" s="2"/>
      <c r="C32" s="2"/>
      <c r="D32" s="2"/>
      <c r="E32" s="2"/>
      <c r="F32" s="2"/>
      <c r="G32" s="2"/>
      <c r="H32" s="2"/>
      <c r="I32" s="2"/>
      <c r="J32" s="2"/>
      <c r="K32" s="2"/>
      <c r="L32" s="2"/>
      <c r="M32" s="2"/>
      <c r="N32" s="57"/>
      <c r="O32" s="2"/>
      <c r="P32" s="2"/>
      <c r="Q32" s="2"/>
      <c r="R32" s="2"/>
      <c r="S32" s="2"/>
      <c r="T32" s="2"/>
      <c r="U32" s="2"/>
      <c r="V32" s="2"/>
      <c r="W32" s="2"/>
      <c r="X32" s="2"/>
      <c r="Y32" s="58"/>
      <c r="Z32" s="3"/>
      <c r="AA32" s="3"/>
      <c r="AB32" s="3"/>
      <c r="AC32" s="3"/>
      <c r="AD32" s="3"/>
      <c r="AE32" s="3"/>
      <c r="AF32" s="3"/>
      <c r="AG32" s="3"/>
      <c r="AH32" s="3"/>
      <c r="AI32" s="3"/>
      <c r="AJ32" s="3"/>
    </row>
    <row r="33" spans="1:41" ht="12" customHeight="1" x14ac:dyDescent="0.35">
      <c r="A33" s="75" t="s">
        <v>125</v>
      </c>
      <c r="B33" s="2"/>
      <c r="C33" s="2"/>
      <c r="D33" s="2"/>
      <c r="E33" s="2"/>
      <c r="F33" s="2"/>
      <c r="G33" s="2"/>
      <c r="H33" s="2"/>
      <c r="I33" s="2"/>
      <c r="J33" s="2"/>
      <c r="K33" s="2"/>
      <c r="L33" s="2"/>
      <c r="M33" s="2"/>
      <c r="N33" s="57"/>
      <c r="O33" s="2"/>
      <c r="P33" s="2"/>
      <c r="Q33" s="2"/>
      <c r="R33" s="2"/>
      <c r="S33" s="2"/>
      <c r="T33" s="2"/>
      <c r="U33" s="2"/>
      <c r="V33" s="2"/>
      <c r="W33" s="2"/>
      <c r="X33" s="2"/>
      <c r="Y33" s="58"/>
      <c r="Z33" s="3"/>
      <c r="AA33" s="3"/>
      <c r="AB33" s="3"/>
      <c r="AC33" s="3"/>
      <c r="AD33" s="3"/>
      <c r="AE33" s="3"/>
      <c r="AF33" s="3"/>
      <c r="AG33" s="3"/>
      <c r="AH33" s="3"/>
      <c r="AI33" s="3"/>
      <c r="AJ33" s="3"/>
    </row>
    <row r="34" spans="1:41" ht="12" customHeight="1" x14ac:dyDescent="0.35">
      <c r="A34" s="75" t="s">
        <v>30</v>
      </c>
      <c r="B34" s="29"/>
      <c r="C34" s="29"/>
      <c r="D34" s="29"/>
      <c r="E34" s="29"/>
      <c r="F34" s="29"/>
      <c r="G34" s="29"/>
      <c r="H34" s="29"/>
      <c r="I34" s="29"/>
      <c r="J34" s="29"/>
      <c r="K34" s="29"/>
      <c r="L34" s="29"/>
      <c r="M34" s="29"/>
      <c r="N34" s="84"/>
      <c r="O34" s="29"/>
      <c r="P34" s="29"/>
      <c r="Q34" s="29"/>
      <c r="R34" s="29"/>
      <c r="S34" s="29"/>
      <c r="T34" s="29"/>
      <c r="U34" s="29"/>
      <c r="V34" s="29"/>
      <c r="W34" s="29"/>
      <c r="X34" s="29"/>
      <c r="Y34" s="85"/>
      <c r="Z34" s="30"/>
      <c r="AA34" s="30"/>
      <c r="AB34" s="30"/>
      <c r="AC34" s="30"/>
      <c r="AD34" s="30"/>
      <c r="AE34" s="30"/>
      <c r="AF34" s="30"/>
      <c r="AG34" s="30"/>
      <c r="AH34" s="30"/>
      <c r="AI34" s="30"/>
      <c r="AJ34" s="30"/>
      <c r="AK34" s="31"/>
      <c r="AL34" s="31"/>
      <c r="AM34" s="31"/>
      <c r="AN34" s="31"/>
      <c r="AO34" s="243"/>
    </row>
    <row r="35" spans="1:41" ht="12" customHeight="1" x14ac:dyDescent="0.35">
      <c r="A35" s="75" t="s">
        <v>43</v>
      </c>
      <c r="B35" s="26"/>
      <c r="C35" s="26"/>
      <c r="D35" s="26"/>
      <c r="E35" s="26"/>
      <c r="F35" s="26"/>
      <c r="G35" s="26"/>
      <c r="H35" s="26"/>
      <c r="I35" s="26"/>
      <c r="J35" s="26"/>
      <c r="K35" s="2"/>
      <c r="L35" s="2"/>
      <c r="M35" s="2"/>
      <c r="N35" s="57"/>
      <c r="O35" s="2"/>
      <c r="P35" s="2"/>
      <c r="Q35" s="2"/>
      <c r="R35" s="2"/>
      <c r="S35" s="2"/>
      <c r="T35" s="2"/>
      <c r="U35" s="2"/>
      <c r="V35" s="2"/>
      <c r="W35" s="2"/>
      <c r="X35" s="2"/>
      <c r="Y35" s="58"/>
      <c r="Z35" s="3"/>
      <c r="AA35" s="3"/>
      <c r="AB35" s="3"/>
      <c r="AC35" s="3"/>
      <c r="AD35" s="3"/>
      <c r="AE35" s="3"/>
      <c r="AF35" s="3"/>
      <c r="AG35" s="3"/>
      <c r="AH35" s="3"/>
      <c r="AI35" s="3"/>
      <c r="AJ35" s="3"/>
    </row>
    <row r="36" spans="1:41" ht="12" customHeight="1" x14ac:dyDescent="0.35">
      <c r="A36" s="241" t="s">
        <v>49</v>
      </c>
      <c r="B36" s="241"/>
      <c r="C36" s="241"/>
      <c r="D36" s="241"/>
      <c r="E36" s="241"/>
      <c r="F36" s="241"/>
      <c r="G36" s="241"/>
      <c r="H36" s="241"/>
      <c r="I36" s="241"/>
      <c r="J36" s="241"/>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44"/>
    </row>
    <row r="37" spans="1:41" ht="12" customHeight="1" x14ac:dyDescent="0.35">
      <c r="A37" s="92" t="s">
        <v>59</v>
      </c>
      <c r="B37" s="92"/>
      <c r="C37" s="92"/>
      <c r="D37" s="29"/>
      <c r="E37" s="29"/>
      <c r="F37" s="29"/>
      <c r="G37" s="29"/>
      <c r="H37" s="29"/>
      <c r="I37" s="29"/>
      <c r="J37" s="29"/>
      <c r="K37" s="199"/>
      <c r="L37" s="199"/>
      <c r="M37" s="199"/>
      <c r="N37" s="59"/>
      <c r="O37" s="199"/>
      <c r="P37" s="199"/>
      <c r="Q37" s="199"/>
      <c r="R37" s="199"/>
      <c r="S37" s="199"/>
      <c r="T37" s="199"/>
      <c r="U37" s="199"/>
      <c r="V37" s="199"/>
      <c r="W37" s="199"/>
      <c r="X37" s="199"/>
      <c r="Y37" s="60"/>
      <c r="Z37" s="200"/>
      <c r="AA37" s="200"/>
      <c r="AB37" s="200"/>
      <c r="AC37" s="200"/>
      <c r="AD37" s="200"/>
      <c r="AE37" s="200"/>
      <c r="AF37" s="200"/>
      <c r="AG37" s="200"/>
      <c r="AH37" s="200"/>
      <c r="AI37" s="200"/>
      <c r="AJ37" s="200"/>
      <c r="AK37" s="113"/>
      <c r="AL37" s="113"/>
      <c r="AM37" s="113"/>
      <c r="AN37" s="113"/>
      <c r="AO37" s="153"/>
    </row>
    <row r="38" spans="1:41" ht="12" customHeight="1" x14ac:dyDescent="0.35">
      <c r="A38" s="278" t="s">
        <v>268</v>
      </c>
      <c r="B38" s="92"/>
      <c r="C38" s="92"/>
      <c r="D38" s="29"/>
      <c r="E38" s="29"/>
      <c r="F38" s="29"/>
      <c r="G38" s="29"/>
      <c r="H38" s="29"/>
      <c r="I38" s="29"/>
      <c r="J38" s="29"/>
      <c r="K38" s="29"/>
      <c r="L38" s="29"/>
      <c r="M38" s="29"/>
      <c r="N38" s="84"/>
      <c r="O38" s="29"/>
      <c r="P38" s="29"/>
      <c r="Q38" s="29"/>
      <c r="R38" s="29"/>
      <c r="S38" s="29"/>
      <c r="T38" s="29"/>
      <c r="U38" s="29"/>
      <c r="V38" s="29"/>
      <c r="W38" s="29"/>
      <c r="X38" s="29"/>
      <c r="Y38" s="85"/>
      <c r="Z38" s="30"/>
      <c r="AA38" s="30"/>
      <c r="AB38" s="30"/>
      <c r="AC38" s="30"/>
      <c r="AD38" s="30"/>
      <c r="AE38" s="30"/>
      <c r="AF38" s="30"/>
      <c r="AG38" s="30"/>
      <c r="AH38" s="30"/>
      <c r="AI38" s="30"/>
      <c r="AJ38" s="30"/>
      <c r="AK38" s="31"/>
      <c r="AL38" s="31"/>
      <c r="AM38" s="31"/>
      <c r="AN38" s="31"/>
      <c r="AO38" s="243"/>
    </row>
    <row r="39" spans="1:41" ht="12" customHeight="1" x14ac:dyDescent="0.35">
      <c r="A39" s="92" t="s">
        <v>45</v>
      </c>
      <c r="B39" s="92"/>
      <c r="C39" s="92"/>
      <c r="D39" s="29"/>
      <c r="E39" s="29"/>
      <c r="F39" s="29"/>
      <c r="G39" s="29"/>
      <c r="H39" s="29"/>
      <c r="I39" s="29"/>
      <c r="J39" s="29"/>
      <c r="K39" s="23"/>
      <c r="L39" s="23"/>
      <c r="M39" s="23"/>
      <c r="N39" s="59"/>
      <c r="O39" s="23"/>
      <c r="P39" s="23"/>
      <c r="Q39" s="23"/>
      <c r="R39" s="23"/>
      <c r="S39" s="23"/>
      <c r="T39" s="23"/>
      <c r="U39" s="23"/>
      <c r="V39" s="23"/>
      <c r="W39" s="23"/>
      <c r="X39" s="23"/>
      <c r="Y39" s="60"/>
      <c r="Z39" s="24"/>
      <c r="AA39" s="24"/>
      <c r="AB39" s="24"/>
      <c r="AC39" s="24"/>
      <c r="AD39" s="24"/>
      <c r="AE39" s="24"/>
      <c r="AF39" s="24"/>
      <c r="AG39" s="24"/>
      <c r="AH39" s="24"/>
      <c r="AI39" s="24"/>
      <c r="AJ39" s="24"/>
      <c r="AK39" s="113"/>
      <c r="AL39" s="113"/>
      <c r="AM39" s="113"/>
      <c r="AN39" s="113"/>
      <c r="AO39" s="153"/>
    </row>
    <row r="40" spans="1:41" ht="12" customHeight="1" x14ac:dyDescent="0.35">
      <c r="A40" s="75" t="s">
        <v>269</v>
      </c>
      <c r="B40" s="92"/>
      <c r="C40" s="92"/>
      <c r="D40" s="29"/>
      <c r="E40" s="29"/>
      <c r="F40" s="29"/>
      <c r="G40" s="29"/>
      <c r="H40" s="29"/>
      <c r="I40" s="29"/>
      <c r="J40" s="29"/>
      <c r="K40" s="23"/>
      <c r="L40" s="23"/>
      <c r="M40" s="23"/>
      <c r="N40" s="59"/>
      <c r="O40" s="23"/>
      <c r="P40" s="23"/>
      <c r="Q40" s="23"/>
      <c r="R40" s="23"/>
      <c r="S40" s="23"/>
      <c r="T40" s="23"/>
      <c r="U40" s="23"/>
      <c r="V40" s="23"/>
      <c r="W40" s="23"/>
      <c r="X40" s="23"/>
      <c r="Y40" s="60"/>
      <c r="Z40" s="24"/>
      <c r="AA40" s="24"/>
      <c r="AB40" s="24"/>
      <c r="AC40" s="24"/>
      <c r="AD40" s="24"/>
      <c r="AE40" s="24"/>
      <c r="AF40" s="24"/>
      <c r="AG40" s="24"/>
      <c r="AH40" s="24"/>
      <c r="AI40" s="24"/>
      <c r="AJ40" s="24"/>
      <c r="AK40" s="113"/>
      <c r="AL40" s="113"/>
      <c r="AM40" s="113"/>
      <c r="AN40" s="113"/>
      <c r="AO40" s="153"/>
    </row>
    <row r="41" spans="1:41" ht="12" customHeight="1" x14ac:dyDescent="0.35">
      <c r="A41" s="56" t="s">
        <v>32</v>
      </c>
      <c r="B41" s="56"/>
      <c r="C41" s="56"/>
    </row>
    <row r="42" spans="1:41" ht="30" customHeight="1" x14ac:dyDescent="0.35">
      <c r="A42" s="61" t="s">
        <v>270</v>
      </c>
      <c r="B42" s="61"/>
      <c r="C42" s="61"/>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35"/>
    </row>
    <row r="43" spans="1:41" ht="20.25" customHeight="1" x14ac:dyDescent="0.35">
      <c r="A43" s="190" t="s">
        <v>242</v>
      </c>
      <c r="B43" s="79"/>
      <c r="C43" s="79"/>
      <c r="D43" s="64"/>
      <c r="E43" s="64"/>
      <c r="F43" s="64"/>
      <c r="G43" s="64"/>
      <c r="H43" s="64"/>
      <c r="I43" s="64"/>
      <c r="J43" s="64"/>
      <c r="K43" s="64"/>
      <c r="L43" s="64"/>
      <c r="M43" s="64"/>
      <c r="N43" s="64"/>
      <c r="O43" s="18"/>
      <c r="P43" s="18"/>
      <c r="Q43" s="18"/>
      <c r="R43" s="18"/>
      <c r="S43" s="64"/>
      <c r="T43" s="64"/>
      <c r="U43" s="64"/>
      <c r="V43" s="64"/>
      <c r="W43" s="64"/>
      <c r="X43" s="64"/>
      <c r="Y43" s="64"/>
      <c r="Z43" s="19"/>
      <c r="AA43" s="19"/>
      <c r="AB43" s="19"/>
      <c r="AC43" s="19"/>
      <c r="AD43" s="19"/>
      <c r="AE43" s="19"/>
      <c r="AF43" s="19"/>
      <c r="AG43" s="19"/>
      <c r="AH43" s="19"/>
      <c r="AI43" s="19"/>
      <c r="AJ43" s="19"/>
      <c r="AK43" s="17"/>
      <c r="AL43" s="17"/>
      <c r="AM43" s="17"/>
      <c r="AN43" s="17"/>
      <c r="AO43" s="135"/>
    </row>
    <row r="44" spans="1:41" ht="15" customHeight="1" x14ac:dyDescent="0.35">
      <c r="A44" s="104"/>
      <c r="B44" s="282" t="s">
        <v>145</v>
      </c>
      <c r="C44" s="283"/>
      <c r="D44" s="283"/>
      <c r="E44" s="283"/>
      <c r="F44" s="283"/>
      <c r="G44" s="283"/>
      <c r="H44" s="283"/>
      <c r="I44" s="283"/>
      <c r="J44" s="283"/>
      <c r="K44" s="283"/>
      <c r="L44" s="283"/>
      <c r="M44" s="283"/>
      <c r="N44" s="284"/>
      <c r="O44" s="279" t="s">
        <v>55</v>
      </c>
      <c r="P44" s="280"/>
      <c r="Q44" s="280"/>
      <c r="R44" s="280"/>
      <c r="S44" s="280"/>
      <c r="T44" s="280"/>
      <c r="U44" s="280"/>
      <c r="V44" s="280"/>
      <c r="W44" s="280"/>
      <c r="X44" s="280"/>
      <c r="Y44" s="280"/>
      <c r="Z44" s="280"/>
      <c r="AA44" s="280"/>
      <c r="AB44" s="281"/>
      <c r="AC44" s="281" t="s">
        <v>57</v>
      </c>
      <c r="AD44" s="281"/>
      <c r="AE44" s="281"/>
      <c r="AF44" s="281"/>
      <c r="AG44" s="281"/>
      <c r="AH44" s="281"/>
      <c r="AI44" s="281"/>
      <c r="AJ44" s="281"/>
      <c r="AK44" s="281"/>
      <c r="AL44" s="281"/>
      <c r="AM44" s="280"/>
      <c r="AN44" s="280"/>
      <c r="AO44" s="280"/>
    </row>
    <row r="45" spans="1:41" ht="44.15" customHeight="1" x14ac:dyDescent="0.35">
      <c r="A45" s="106" t="s">
        <v>48</v>
      </c>
      <c r="B45" s="107" t="s">
        <v>203</v>
      </c>
      <c r="C45" s="107" t="s">
        <v>204</v>
      </c>
      <c r="D45" s="107" t="s">
        <v>193</v>
      </c>
      <c r="E45" s="107" t="s">
        <v>194</v>
      </c>
      <c r="F45" s="107" t="s">
        <v>195</v>
      </c>
      <c r="G45" s="107" t="s">
        <v>196</v>
      </c>
      <c r="H45" s="107" t="s">
        <v>197</v>
      </c>
      <c r="I45" s="107" t="s">
        <v>198</v>
      </c>
      <c r="J45" s="107" t="s">
        <v>199</v>
      </c>
      <c r="K45" s="107" t="s">
        <v>200</v>
      </c>
      <c r="L45" s="107" t="s">
        <v>201</v>
      </c>
      <c r="M45" s="107" t="s">
        <v>202</v>
      </c>
      <c r="N45" s="107" t="s">
        <v>168</v>
      </c>
      <c r="O45" s="107" t="s">
        <v>219</v>
      </c>
      <c r="P45" s="107" t="s">
        <v>216</v>
      </c>
      <c r="Q45" s="107" t="s">
        <v>215</v>
      </c>
      <c r="R45" s="107" t="s">
        <v>214</v>
      </c>
      <c r="S45" s="107" t="s">
        <v>213</v>
      </c>
      <c r="T45" s="107" t="s">
        <v>212</v>
      </c>
      <c r="U45" s="107" t="s">
        <v>217</v>
      </c>
      <c r="V45" s="107" t="s">
        <v>211</v>
      </c>
      <c r="W45" s="107" t="s">
        <v>210</v>
      </c>
      <c r="X45" s="107" t="s">
        <v>209</v>
      </c>
      <c r="Y45" s="107" t="s">
        <v>208</v>
      </c>
      <c r="Z45" s="107" t="s">
        <v>207</v>
      </c>
      <c r="AA45" s="107" t="s">
        <v>206</v>
      </c>
      <c r="AB45" s="107" t="s">
        <v>205</v>
      </c>
      <c r="AC45" s="107" t="s">
        <v>60</v>
      </c>
      <c r="AD45" s="107" t="s">
        <v>61</v>
      </c>
      <c r="AE45" s="107" t="s">
        <v>62</v>
      </c>
      <c r="AF45" s="107" t="s">
        <v>63</v>
      </c>
      <c r="AG45" s="107" t="s">
        <v>64</v>
      </c>
      <c r="AH45" s="107" t="s">
        <v>65</v>
      </c>
      <c r="AI45" s="107" t="s">
        <v>66</v>
      </c>
      <c r="AJ45" s="107" t="s">
        <v>67</v>
      </c>
      <c r="AK45" s="107" t="s">
        <v>68</v>
      </c>
      <c r="AL45" s="107" t="s">
        <v>69</v>
      </c>
      <c r="AM45" s="107" t="s">
        <v>70</v>
      </c>
      <c r="AN45" s="107" t="s">
        <v>71</v>
      </c>
      <c r="AO45" s="131" t="s">
        <v>72</v>
      </c>
    </row>
    <row r="46" spans="1:41" ht="15" customHeight="1" x14ac:dyDescent="0.35">
      <c r="A46" s="74" t="s">
        <v>23</v>
      </c>
      <c r="B46" s="207">
        <v>232780</v>
      </c>
      <c r="C46" s="206">
        <v>196924</v>
      </c>
      <c r="D46" s="109">
        <v>219353</v>
      </c>
      <c r="E46" s="109">
        <v>234290</v>
      </c>
      <c r="F46" s="109">
        <v>244398</v>
      </c>
      <c r="G46" s="109">
        <v>224204</v>
      </c>
      <c r="H46" s="109">
        <v>228286</v>
      </c>
      <c r="I46" s="109">
        <v>210100</v>
      </c>
      <c r="J46" s="109">
        <v>226801</v>
      </c>
      <c r="K46" s="109">
        <v>246366</v>
      </c>
      <c r="L46" s="109">
        <v>214824</v>
      </c>
      <c r="M46" s="109">
        <v>199413</v>
      </c>
      <c r="N46" s="109">
        <f>SUM(B46:M46)/12</f>
        <v>223144.91666666666</v>
      </c>
      <c r="O46" s="109">
        <v>190326</v>
      </c>
      <c r="P46" s="109">
        <v>157922</v>
      </c>
      <c r="Q46" s="109">
        <v>169428</v>
      </c>
      <c r="R46" s="109">
        <v>211321</v>
      </c>
      <c r="S46" s="109">
        <v>211524</v>
      </c>
      <c r="T46" s="109">
        <v>201905</v>
      </c>
      <c r="U46" s="109">
        <v>227425</v>
      </c>
      <c r="V46" s="109">
        <v>227520</v>
      </c>
      <c r="W46" s="109">
        <v>215109</v>
      </c>
      <c r="X46" s="109">
        <v>198572</v>
      </c>
      <c r="Y46" s="109">
        <v>219768</v>
      </c>
      <c r="Z46" s="109">
        <v>204809</v>
      </c>
      <c r="AA46" s="109">
        <v>249711</v>
      </c>
      <c r="AB46" s="110">
        <f>SUM(O46:AA46)/13</f>
        <v>206564.61538461538</v>
      </c>
      <c r="AC46" s="111">
        <f>(O46-D46)/D46</f>
        <v>-0.13233007982566913</v>
      </c>
      <c r="AD46" s="111">
        <f t="shared" ref="AD46:AL46" si="7">(P46-E46)/E46</f>
        <v>-0.32595501301805457</v>
      </c>
      <c r="AE46" s="111">
        <f t="shared" si="7"/>
        <v>-0.30675373775562814</v>
      </c>
      <c r="AF46" s="111">
        <f t="shared" si="7"/>
        <v>-5.7461062246882307E-2</v>
      </c>
      <c r="AG46" s="111">
        <f t="shared" si="7"/>
        <v>-7.3425440018222751E-2</v>
      </c>
      <c r="AH46" s="111">
        <f t="shared" si="7"/>
        <v>-3.9005235602094242E-2</v>
      </c>
      <c r="AI46" s="122">
        <f t="shared" si="7"/>
        <v>2.7513106203235437E-3</v>
      </c>
      <c r="AJ46" s="111">
        <f t="shared" si="7"/>
        <v>-7.6495945057353687E-2</v>
      </c>
      <c r="AK46" s="122">
        <f t="shared" si="7"/>
        <v>1.3266674114624064E-3</v>
      </c>
      <c r="AL46" s="122">
        <f t="shared" si="7"/>
        <v>-4.2173780044430405E-3</v>
      </c>
      <c r="AM46" s="112">
        <f>(Y46-B46)/B46</f>
        <v>-5.5898273047512673E-2</v>
      </c>
      <c r="AN46" s="112">
        <f>(Z46-C46)/C46</f>
        <v>4.0040827933619058E-2</v>
      </c>
      <c r="AO46" s="112">
        <f>(AA46-D46)/D46</f>
        <v>0.13839792480613441</v>
      </c>
    </row>
    <row r="47" spans="1:41" ht="15" customHeight="1" x14ac:dyDescent="0.35">
      <c r="A47" s="74" t="s">
        <v>24</v>
      </c>
      <c r="B47" s="265">
        <v>3.2601598075436035E-2</v>
      </c>
      <c r="C47" s="265">
        <v>3.1509617923665981E-2</v>
      </c>
      <c r="D47" s="117">
        <v>3.2901305202117134E-2</v>
      </c>
      <c r="E47" s="117">
        <v>3.0654317299073797E-2</v>
      </c>
      <c r="F47" s="117">
        <v>3.1751487328046876E-2</v>
      </c>
      <c r="G47" s="117">
        <v>3.0967333321439403E-2</v>
      </c>
      <c r="H47" s="117">
        <v>3.2656404685350832E-2</v>
      </c>
      <c r="I47" s="117">
        <v>3.3455497382198954E-2</v>
      </c>
      <c r="J47" s="117">
        <v>3.3209730115828416E-2</v>
      </c>
      <c r="K47" s="117">
        <v>3.3645064659896251E-2</v>
      </c>
      <c r="L47" s="117">
        <v>3.8021822515175212E-2</v>
      </c>
      <c r="M47" s="117">
        <v>3.382427424490881E-2</v>
      </c>
      <c r="N47" s="117">
        <f>((B46*B47)+(C46*C47)+(D46*D47)+(E46*E47)+(F46*F47)+(G46*G47)+(H46*H47)+(I46*I47)+(J46*J47)+(K46*K47)+(L46*L47)+(M46*M47))/SUM(B46:M46)</f>
        <v>3.2906119677832676E-2</v>
      </c>
      <c r="O47" s="117">
        <v>0.11069428244170529</v>
      </c>
      <c r="P47" s="117">
        <v>0.37548283329745064</v>
      </c>
      <c r="Q47" s="117">
        <v>0.26392922067190783</v>
      </c>
      <c r="R47" s="117">
        <v>0.18042220129565922</v>
      </c>
      <c r="S47" s="117">
        <v>0.14821485977950494</v>
      </c>
      <c r="T47" s="117">
        <v>0.13439488868527277</v>
      </c>
      <c r="U47" s="117">
        <v>0.13542046828624821</v>
      </c>
      <c r="V47" s="117">
        <v>0.13646712376933895</v>
      </c>
      <c r="W47" s="117">
        <v>0.15149993724111963</v>
      </c>
      <c r="X47" s="117">
        <v>0.18821384686662773</v>
      </c>
      <c r="Y47" s="117">
        <v>0.17899785228058679</v>
      </c>
      <c r="Z47" s="117">
        <v>0.17069074112954022</v>
      </c>
      <c r="AA47" s="117">
        <v>0.16642038196154754</v>
      </c>
      <c r="AB47" s="117">
        <f>((O46*O47)+(P46*P47)+(Q46*Q47)+(R46*R47)+(S46*S47)+(T46*T47)+(U46*U47)+(V46*V47)+(W46*W47)+(X46*X47)+(Y46*Y47)+(Z46*Z47)+(AA46*AA47))/SUM(O46:AA46)</f>
        <v>0.17478568821825169</v>
      </c>
      <c r="AC47" s="124" t="s">
        <v>46</v>
      </c>
      <c r="AD47" s="124" t="s">
        <v>46</v>
      </c>
      <c r="AE47" s="124" t="s">
        <v>46</v>
      </c>
      <c r="AF47" s="124" t="s">
        <v>46</v>
      </c>
      <c r="AG47" s="124" t="s">
        <v>46</v>
      </c>
      <c r="AH47" s="124" t="s">
        <v>46</v>
      </c>
      <c r="AI47" s="124" t="s">
        <v>46</v>
      </c>
      <c r="AJ47" s="124" t="s">
        <v>46</v>
      </c>
      <c r="AK47" s="124" t="s">
        <v>46</v>
      </c>
      <c r="AL47" s="124" t="s">
        <v>46</v>
      </c>
      <c r="AM47" s="124" t="s">
        <v>46</v>
      </c>
      <c r="AN47" s="124" t="s">
        <v>46</v>
      </c>
      <c r="AO47" s="125" t="s">
        <v>46</v>
      </c>
    </row>
    <row r="48" spans="1:41" ht="15" customHeight="1" x14ac:dyDescent="0.35">
      <c r="A48" s="74" t="s">
        <v>25</v>
      </c>
      <c r="B48" s="120">
        <v>8458</v>
      </c>
      <c r="C48" s="120">
        <v>6818</v>
      </c>
      <c r="D48" s="109">
        <v>7292</v>
      </c>
      <c r="E48" s="109">
        <v>8400</v>
      </c>
      <c r="F48" s="109">
        <v>8124</v>
      </c>
      <c r="G48" s="109">
        <v>7348</v>
      </c>
      <c r="H48" s="109">
        <v>7642</v>
      </c>
      <c r="I48" s="109">
        <v>7659</v>
      </c>
      <c r="J48" s="109">
        <v>7902</v>
      </c>
      <c r="K48" s="109">
        <v>9341</v>
      </c>
      <c r="L48" s="109">
        <v>8250</v>
      </c>
      <c r="M48" s="109">
        <v>7063</v>
      </c>
      <c r="N48" s="109">
        <f>SUM(B48:M48)/12</f>
        <v>7858.083333333333</v>
      </c>
      <c r="O48" s="109">
        <v>7738</v>
      </c>
      <c r="P48" s="109">
        <v>6469</v>
      </c>
      <c r="Q48" s="109">
        <v>7102</v>
      </c>
      <c r="R48" s="109">
        <v>9003</v>
      </c>
      <c r="S48" s="109">
        <v>8923</v>
      </c>
      <c r="T48" s="109">
        <v>7729</v>
      </c>
      <c r="U48" s="109">
        <v>9440</v>
      </c>
      <c r="V48" s="109">
        <v>9531</v>
      </c>
      <c r="W48" s="109">
        <v>8937</v>
      </c>
      <c r="X48" s="109">
        <v>8346</v>
      </c>
      <c r="Y48" s="109">
        <v>9107</v>
      </c>
      <c r="Z48" s="109">
        <v>8609</v>
      </c>
      <c r="AA48" s="109">
        <v>9992</v>
      </c>
      <c r="AB48" s="110">
        <f>SUM(O48:AA48)/13</f>
        <v>8532.7692307692305</v>
      </c>
      <c r="AC48" s="111">
        <f>(O48-D48)/D48</f>
        <v>6.1162918266593529E-2</v>
      </c>
      <c r="AD48" s="111">
        <f t="shared" ref="AD48:AL48" si="8">(P48-E48)/E48</f>
        <v>-0.22988095238095238</v>
      </c>
      <c r="AE48" s="111">
        <f t="shared" si="8"/>
        <v>-0.12580009847365831</v>
      </c>
      <c r="AF48" s="111">
        <f t="shared" si="8"/>
        <v>0.22523135547087642</v>
      </c>
      <c r="AG48" s="111">
        <f t="shared" si="8"/>
        <v>0.1676262758440199</v>
      </c>
      <c r="AH48" s="122">
        <f t="shared" si="8"/>
        <v>9.1395743569656612E-3</v>
      </c>
      <c r="AI48" s="111">
        <f t="shared" si="8"/>
        <v>0.19463426980511264</v>
      </c>
      <c r="AJ48" s="111">
        <f t="shared" si="8"/>
        <v>2.0340434642971843E-2</v>
      </c>
      <c r="AK48" s="111">
        <f t="shared" si="8"/>
        <v>8.3272727272727276E-2</v>
      </c>
      <c r="AL48" s="111">
        <f t="shared" si="8"/>
        <v>0.18165085657652555</v>
      </c>
      <c r="AM48" s="112">
        <f>(Y48-B48)/B48</f>
        <v>7.6732087964057699E-2</v>
      </c>
      <c r="AN48" s="112">
        <f>(Z48-C48)/C48</f>
        <v>0.26268700498679964</v>
      </c>
      <c r="AO48" s="112">
        <f>(AA48-D48)/D48</f>
        <v>0.37026878771256172</v>
      </c>
    </row>
    <row r="49" spans="1:41" ht="15" customHeight="1" x14ac:dyDescent="0.35">
      <c r="A49" s="74" t="s">
        <v>26</v>
      </c>
      <c r="B49" s="265">
        <v>5.9825017734689054E-2</v>
      </c>
      <c r="C49" s="265">
        <v>7.3481959518920503E-2</v>
      </c>
      <c r="D49" s="117">
        <v>8.749314317059792E-2</v>
      </c>
      <c r="E49" s="117">
        <v>8.9404761904761904E-2</v>
      </c>
      <c r="F49" s="117">
        <v>9.3919251600196943E-2</v>
      </c>
      <c r="G49" s="117">
        <v>0.10519869352204682</v>
      </c>
      <c r="H49" s="117">
        <v>9.931954985605862E-2</v>
      </c>
      <c r="I49" s="117">
        <v>9.3354223789006402E-2</v>
      </c>
      <c r="J49" s="117">
        <v>7.3146038977474057E-2</v>
      </c>
      <c r="K49" s="117">
        <v>5.4598008778503369E-2</v>
      </c>
      <c r="L49" s="117">
        <v>7.054545454545455E-2</v>
      </c>
      <c r="M49" s="117">
        <v>7.2490443154466941E-2</v>
      </c>
      <c r="N49" s="117">
        <f>((B48*B49)+(C48*C49)+(D48*D49)+(E48*E49)+(F48*F49)+(G48*G49)+(H48*H49)+(I48*I49)+(J48*J49)+(K48*K49)+(L48*L49)+(M48*M49))/SUM(B48:M48)</f>
        <v>8.0469155964664835E-2</v>
      </c>
      <c r="O49" s="117">
        <v>9.5115016800206773E-2</v>
      </c>
      <c r="P49" s="117">
        <v>0.17622507342711394</v>
      </c>
      <c r="Q49" s="117">
        <v>0.17150098563784849</v>
      </c>
      <c r="R49" s="117">
        <v>0.13517716316783293</v>
      </c>
      <c r="S49" s="117">
        <v>0.12383727445926258</v>
      </c>
      <c r="T49" s="117">
        <v>0.11890283348427999</v>
      </c>
      <c r="U49" s="117">
        <v>0.11408898305084746</v>
      </c>
      <c r="V49" s="117">
        <v>0.10187808204805372</v>
      </c>
      <c r="W49" s="117">
        <v>9.8131363992391182E-2</v>
      </c>
      <c r="X49" s="117">
        <v>0.12341241313203929</v>
      </c>
      <c r="Y49" s="117">
        <v>0.11848028988690018</v>
      </c>
      <c r="Z49" s="117">
        <v>0.12475316529213613</v>
      </c>
      <c r="AA49" s="117">
        <v>0.11929543634907927</v>
      </c>
      <c r="AB49" s="117">
        <f>((O48*O49)+(P48*P49)+(Q48*Q49)+(R48*R49)+(S48*S49)+(T48*T49)+(U48*U49)+(V48*V49)+(W48*W49)+(X48*X49)+(Y48*Y49)+(Z48*Z49)+(AA48*AA49))/SUM(O48:AA48)</f>
        <v>0.12291978436074501</v>
      </c>
      <c r="AC49" s="124" t="s">
        <v>46</v>
      </c>
      <c r="AD49" s="124" t="s">
        <v>46</v>
      </c>
      <c r="AE49" s="124" t="s">
        <v>46</v>
      </c>
      <c r="AF49" s="124" t="s">
        <v>46</v>
      </c>
      <c r="AG49" s="124" t="s">
        <v>46</v>
      </c>
      <c r="AH49" s="124" t="s">
        <v>46</v>
      </c>
      <c r="AI49" s="124" t="s">
        <v>46</v>
      </c>
      <c r="AJ49" s="124" t="s">
        <v>46</v>
      </c>
      <c r="AK49" s="124" t="s">
        <v>46</v>
      </c>
      <c r="AL49" s="124" t="s">
        <v>46</v>
      </c>
      <c r="AM49" s="124" t="s">
        <v>46</v>
      </c>
      <c r="AN49" s="124" t="s">
        <v>46</v>
      </c>
      <c r="AO49" s="125" t="s">
        <v>46</v>
      </c>
    </row>
    <row r="50" spans="1:41" ht="15" customHeight="1" x14ac:dyDescent="0.35">
      <c r="A50" s="74" t="s">
        <v>27</v>
      </c>
      <c r="B50" s="120">
        <v>4489</v>
      </c>
      <c r="C50" s="120">
        <v>4260</v>
      </c>
      <c r="D50" s="109">
        <v>4923</v>
      </c>
      <c r="E50" s="109">
        <v>4694</v>
      </c>
      <c r="F50" s="109">
        <v>5085</v>
      </c>
      <c r="G50" s="109">
        <v>4890</v>
      </c>
      <c r="H50" s="109">
        <v>5042</v>
      </c>
      <c r="I50" s="109">
        <v>5060</v>
      </c>
      <c r="J50" s="109">
        <v>4889</v>
      </c>
      <c r="K50" s="109">
        <v>4651</v>
      </c>
      <c r="L50" s="109">
        <v>4643</v>
      </c>
      <c r="M50" s="109">
        <v>4534</v>
      </c>
      <c r="N50" s="109">
        <f>SUM(B50:M50)/12</f>
        <v>4763.333333333333</v>
      </c>
      <c r="O50" s="109">
        <v>4830</v>
      </c>
      <c r="P50" s="109">
        <v>4576</v>
      </c>
      <c r="Q50" s="109">
        <v>5000</v>
      </c>
      <c r="R50" s="109">
        <v>4688</v>
      </c>
      <c r="S50" s="109">
        <v>5086</v>
      </c>
      <c r="T50" s="109">
        <v>4898</v>
      </c>
      <c r="U50" s="109">
        <v>4721</v>
      </c>
      <c r="V50" s="109">
        <v>4715</v>
      </c>
      <c r="W50" s="109">
        <v>4292</v>
      </c>
      <c r="X50" s="109">
        <v>4495</v>
      </c>
      <c r="Y50" s="109">
        <v>4476</v>
      </c>
      <c r="Z50" s="109">
        <v>4323</v>
      </c>
      <c r="AA50" s="109">
        <v>5087</v>
      </c>
      <c r="AB50" s="110">
        <f>SUM(O50:AA50)/13</f>
        <v>4706.6923076923076</v>
      </c>
      <c r="AC50" s="111">
        <f>(O50-D50)/D50</f>
        <v>-1.8890920170627667E-2</v>
      </c>
      <c r="AD50" s="111">
        <f t="shared" ref="AD50:AL51" si="9">(P50-E50)/E50</f>
        <v>-2.5138474648487431E-2</v>
      </c>
      <c r="AE50" s="111">
        <f t="shared" si="9"/>
        <v>-1.6715830875122909E-2</v>
      </c>
      <c r="AF50" s="111">
        <f t="shared" si="9"/>
        <v>-4.1308793456032722E-2</v>
      </c>
      <c r="AG50" s="122">
        <f t="shared" si="9"/>
        <v>8.7266957556525193E-3</v>
      </c>
      <c r="AH50" s="111">
        <f t="shared" si="9"/>
        <v>-3.2015810276679844E-2</v>
      </c>
      <c r="AI50" s="111">
        <f t="shared" si="9"/>
        <v>-3.4362855389650233E-2</v>
      </c>
      <c r="AJ50" s="111">
        <f t="shared" si="9"/>
        <v>1.376048161685659E-2</v>
      </c>
      <c r="AK50" s="111">
        <f t="shared" si="9"/>
        <v>-7.5597673917725608E-2</v>
      </c>
      <c r="AL50" s="122">
        <f t="shared" si="9"/>
        <v>-8.6016762240846926E-3</v>
      </c>
      <c r="AM50" s="269">
        <f t="shared" ref="AM50:AO51" si="10">(Y50-B50)/B50</f>
        <v>-2.8959679215860993E-3</v>
      </c>
      <c r="AN50" s="112">
        <f t="shared" si="10"/>
        <v>1.4788732394366197E-2</v>
      </c>
      <c r="AO50" s="112">
        <f t="shared" si="10"/>
        <v>3.3313020515945563E-2</v>
      </c>
    </row>
    <row r="51" spans="1:41" ht="15" customHeight="1" x14ac:dyDescent="0.35">
      <c r="A51" s="181" t="s">
        <v>28</v>
      </c>
      <c r="B51" s="231">
        <v>332854</v>
      </c>
      <c r="C51" s="231">
        <v>282979</v>
      </c>
      <c r="D51" s="183">
        <v>312151</v>
      </c>
      <c r="E51" s="183">
        <v>330320</v>
      </c>
      <c r="F51" s="183">
        <v>350023</v>
      </c>
      <c r="G51" s="183">
        <v>322906</v>
      </c>
      <c r="H51" s="183">
        <v>315578</v>
      </c>
      <c r="I51" s="183">
        <v>285005</v>
      </c>
      <c r="J51" s="183">
        <v>320695</v>
      </c>
      <c r="K51" s="183">
        <v>366279</v>
      </c>
      <c r="L51" s="183">
        <v>322286</v>
      </c>
      <c r="M51" s="183">
        <v>283136</v>
      </c>
      <c r="N51" s="183">
        <f>SUM(B51:M51)/12</f>
        <v>318684.33333333331</v>
      </c>
      <c r="O51" s="183">
        <v>254072</v>
      </c>
      <c r="P51" s="183">
        <v>143010</v>
      </c>
      <c r="Q51" s="183">
        <v>209623</v>
      </c>
      <c r="R51" s="183">
        <v>317667</v>
      </c>
      <c r="S51" s="183">
        <v>310642</v>
      </c>
      <c r="T51" s="183">
        <v>287737</v>
      </c>
      <c r="U51" s="183">
        <v>342625</v>
      </c>
      <c r="V51" s="183">
        <v>337954</v>
      </c>
      <c r="W51" s="183">
        <v>320563</v>
      </c>
      <c r="X51" s="183">
        <v>270136</v>
      </c>
      <c r="Y51" s="183">
        <v>325690</v>
      </c>
      <c r="Z51" s="183">
        <v>307670</v>
      </c>
      <c r="AA51" s="183">
        <v>380075</v>
      </c>
      <c r="AB51" s="184">
        <f>SUM(O51:AA51)/13</f>
        <v>292881.84615384613</v>
      </c>
      <c r="AC51" s="185">
        <f>(O51-D51)/D51</f>
        <v>-0.18606059246967013</v>
      </c>
      <c r="AD51" s="185">
        <f t="shared" si="9"/>
        <v>-0.56705618793896828</v>
      </c>
      <c r="AE51" s="185">
        <f t="shared" si="9"/>
        <v>-0.40111649805869898</v>
      </c>
      <c r="AF51" s="185">
        <f t="shared" si="9"/>
        <v>-1.6224535933057917E-2</v>
      </c>
      <c r="AG51" s="185">
        <f t="shared" si="9"/>
        <v>-1.5641141017434676E-2</v>
      </c>
      <c r="AH51" s="185">
        <f t="shared" si="9"/>
        <v>9.5857967404080636E-3</v>
      </c>
      <c r="AI51" s="185">
        <f t="shared" si="9"/>
        <v>6.8382731255554344E-2</v>
      </c>
      <c r="AJ51" s="185">
        <f t="shared" si="9"/>
        <v>-7.7331760761605223E-2</v>
      </c>
      <c r="AK51" s="267">
        <f t="shared" si="9"/>
        <v>-5.3461832037382945E-3</v>
      </c>
      <c r="AL51" s="185">
        <f t="shared" si="9"/>
        <v>-4.5914330922242313E-2</v>
      </c>
      <c r="AM51" s="186">
        <f t="shared" si="10"/>
        <v>-2.1522950002103025E-2</v>
      </c>
      <c r="AN51" s="186">
        <f t="shared" si="10"/>
        <v>8.7253824488742984E-2</v>
      </c>
      <c r="AO51" s="186">
        <f t="shared" si="10"/>
        <v>0.21759981547392127</v>
      </c>
    </row>
    <row r="52" spans="1:41" ht="17.25" customHeight="1" x14ac:dyDescent="0.35">
      <c r="A52" s="56" t="s">
        <v>29</v>
      </c>
      <c r="B52" s="2"/>
      <c r="C52" s="2"/>
      <c r="D52" s="2"/>
      <c r="E52" s="2"/>
      <c r="F52" s="2"/>
      <c r="G52" s="2"/>
      <c r="H52" s="2"/>
      <c r="I52" s="2"/>
      <c r="J52" s="2"/>
      <c r="K52" s="2"/>
      <c r="L52" s="2"/>
      <c r="M52" s="2"/>
      <c r="N52" s="57"/>
      <c r="O52" s="2"/>
      <c r="P52" s="2"/>
      <c r="Q52" s="2"/>
      <c r="R52" s="2"/>
      <c r="S52" s="2"/>
      <c r="T52" s="2"/>
      <c r="U52" s="2"/>
      <c r="V52" s="2"/>
      <c r="W52" s="2"/>
      <c r="X52" s="2"/>
      <c r="Y52" s="58"/>
      <c r="Z52" s="3"/>
      <c r="AA52" s="3"/>
      <c r="AB52" s="3"/>
      <c r="AC52" s="3"/>
      <c r="AD52" s="3"/>
      <c r="AE52" s="3"/>
      <c r="AF52" s="3"/>
      <c r="AG52" s="3"/>
      <c r="AH52" s="3"/>
      <c r="AI52" s="3"/>
      <c r="AJ52" s="3"/>
    </row>
    <row r="53" spans="1:41" ht="12" customHeight="1" x14ac:dyDescent="0.35">
      <c r="A53" s="75" t="s">
        <v>125</v>
      </c>
      <c r="B53" s="2"/>
      <c r="C53" s="2"/>
      <c r="D53" s="2"/>
      <c r="E53" s="2"/>
      <c r="F53" s="2"/>
      <c r="G53" s="2"/>
      <c r="H53" s="2"/>
      <c r="I53" s="2"/>
      <c r="J53" s="2"/>
      <c r="K53" s="2"/>
      <c r="L53" s="2"/>
      <c r="M53" s="2"/>
      <c r="N53" s="57"/>
      <c r="O53" s="2"/>
      <c r="P53" s="2"/>
      <c r="Q53" s="2"/>
      <c r="R53" s="2"/>
      <c r="S53" s="2"/>
      <c r="T53" s="2"/>
      <c r="U53" s="2"/>
      <c r="V53" s="2"/>
      <c r="W53" s="2"/>
      <c r="X53" s="2"/>
      <c r="Y53" s="58"/>
      <c r="Z53" s="3"/>
      <c r="AA53" s="3"/>
      <c r="AB53" s="3"/>
      <c r="AC53" s="3"/>
      <c r="AD53" s="3"/>
      <c r="AE53" s="3"/>
      <c r="AF53" s="3"/>
      <c r="AG53" s="3"/>
      <c r="AH53" s="3"/>
      <c r="AI53" s="3"/>
      <c r="AJ53" s="3"/>
    </row>
    <row r="54" spans="1:41" ht="12" customHeight="1" x14ac:dyDescent="0.35">
      <c r="A54" s="75" t="s">
        <v>30</v>
      </c>
      <c r="B54" s="29"/>
      <c r="C54" s="29"/>
      <c r="D54" s="29"/>
      <c r="E54" s="29"/>
      <c r="F54" s="29"/>
      <c r="G54" s="29"/>
      <c r="H54" s="29"/>
      <c r="I54" s="29"/>
      <c r="J54" s="29"/>
      <c r="K54" s="29"/>
      <c r="L54" s="29"/>
      <c r="M54" s="29"/>
      <c r="N54" s="84"/>
      <c r="O54" s="29"/>
      <c r="P54" s="29"/>
      <c r="Q54" s="29"/>
      <c r="R54" s="29"/>
      <c r="S54" s="29"/>
      <c r="T54" s="29"/>
      <c r="U54" s="29"/>
      <c r="V54" s="29"/>
      <c r="W54" s="29"/>
      <c r="X54" s="29"/>
      <c r="Y54" s="85"/>
      <c r="Z54" s="30"/>
      <c r="AA54" s="30"/>
      <c r="AB54" s="30"/>
      <c r="AC54" s="30"/>
      <c r="AD54" s="30"/>
      <c r="AE54" s="30"/>
      <c r="AF54" s="30"/>
      <c r="AG54" s="30"/>
      <c r="AH54" s="30"/>
      <c r="AI54" s="30"/>
      <c r="AJ54" s="30"/>
      <c r="AK54" s="31"/>
      <c r="AL54" s="31"/>
      <c r="AM54" s="31"/>
      <c r="AN54" s="31"/>
      <c r="AO54" s="243"/>
    </row>
    <row r="55" spans="1:41" ht="12" customHeight="1" x14ac:dyDescent="0.35">
      <c r="A55" s="75" t="s">
        <v>43</v>
      </c>
      <c r="B55" s="26"/>
      <c r="C55" s="26"/>
      <c r="D55" s="26"/>
      <c r="E55" s="26"/>
      <c r="F55" s="26"/>
      <c r="G55" s="26"/>
      <c r="H55" s="26"/>
      <c r="I55" s="26"/>
      <c r="J55" s="26"/>
      <c r="K55" s="2"/>
      <c r="L55" s="2"/>
      <c r="M55" s="2"/>
      <c r="N55" s="57"/>
      <c r="O55" s="2"/>
      <c r="P55" s="2"/>
      <c r="Q55" s="2"/>
      <c r="R55" s="2"/>
      <c r="S55" s="2"/>
      <c r="T55" s="2"/>
      <c r="U55" s="2"/>
      <c r="V55" s="2"/>
      <c r="W55" s="2"/>
      <c r="X55" s="2"/>
      <c r="Y55" s="58"/>
      <c r="Z55" s="3"/>
      <c r="AA55" s="3"/>
      <c r="AB55" s="3"/>
      <c r="AC55" s="3"/>
      <c r="AD55" s="3"/>
      <c r="AE55" s="3"/>
      <c r="AF55" s="3"/>
      <c r="AG55" s="3"/>
      <c r="AH55" s="3"/>
      <c r="AI55" s="3"/>
      <c r="AJ55" s="3"/>
    </row>
    <row r="56" spans="1:41" ht="12" customHeight="1" x14ac:dyDescent="0.35">
      <c r="A56" s="241" t="s">
        <v>49</v>
      </c>
      <c r="B56" s="241"/>
      <c r="C56" s="241"/>
      <c r="D56" s="241"/>
      <c r="E56" s="241"/>
      <c r="F56" s="241"/>
      <c r="G56" s="241"/>
      <c r="H56" s="241"/>
      <c r="I56" s="241"/>
      <c r="J56" s="241"/>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44"/>
    </row>
    <row r="57" spans="1:41" ht="12" customHeight="1" x14ac:dyDescent="0.35">
      <c r="A57" s="92" t="s">
        <v>59</v>
      </c>
      <c r="B57" s="92"/>
      <c r="C57" s="92"/>
      <c r="D57" s="29"/>
      <c r="E57" s="29"/>
      <c r="F57" s="29"/>
      <c r="G57" s="29"/>
      <c r="H57" s="29"/>
      <c r="I57" s="29"/>
      <c r="J57" s="29"/>
      <c r="K57" s="199"/>
      <c r="L57" s="199"/>
      <c r="M57" s="199"/>
      <c r="N57" s="59"/>
      <c r="O57" s="199"/>
      <c r="P57" s="199"/>
      <c r="Q57" s="199"/>
      <c r="R57" s="199"/>
      <c r="S57" s="199"/>
      <c r="T57" s="199"/>
      <c r="U57" s="199"/>
      <c r="V57" s="199"/>
      <c r="W57" s="199"/>
      <c r="X57" s="199"/>
      <c r="Y57" s="60"/>
      <c r="Z57" s="200"/>
      <c r="AA57" s="200"/>
      <c r="AB57" s="200"/>
      <c r="AC57" s="200"/>
      <c r="AD57" s="200"/>
      <c r="AE57" s="200"/>
      <c r="AF57" s="200"/>
      <c r="AG57" s="200"/>
      <c r="AH57" s="200"/>
      <c r="AI57" s="200"/>
      <c r="AJ57" s="200"/>
      <c r="AK57" s="113"/>
      <c r="AL57" s="113"/>
      <c r="AM57" s="113"/>
      <c r="AN57" s="113"/>
      <c r="AO57" s="153"/>
    </row>
    <row r="58" spans="1:41" ht="12" customHeight="1" x14ac:dyDescent="0.35">
      <c r="A58" s="278" t="s">
        <v>268</v>
      </c>
      <c r="B58" s="92"/>
      <c r="C58" s="92"/>
      <c r="D58" s="29"/>
      <c r="E58" s="29"/>
      <c r="F58" s="29"/>
      <c r="G58" s="29"/>
      <c r="H58" s="29"/>
      <c r="I58" s="29"/>
      <c r="J58" s="29"/>
      <c r="K58" s="29"/>
      <c r="L58" s="29"/>
      <c r="M58" s="29"/>
      <c r="N58" s="84"/>
      <c r="O58" s="29"/>
      <c r="P58" s="29"/>
      <c r="Q58" s="29"/>
      <c r="R58" s="29"/>
      <c r="S58" s="29"/>
      <c r="T58" s="29"/>
      <c r="U58" s="29"/>
      <c r="V58" s="29"/>
      <c r="W58" s="29"/>
      <c r="X58" s="29"/>
      <c r="Y58" s="85"/>
      <c r="Z58" s="30"/>
      <c r="AA58" s="30"/>
      <c r="AB58" s="30"/>
      <c r="AC58" s="30"/>
      <c r="AD58" s="30"/>
      <c r="AE58" s="30"/>
      <c r="AF58" s="30"/>
      <c r="AG58" s="30"/>
      <c r="AH58" s="30"/>
      <c r="AI58" s="30"/>
      <c r="AJ58" s="30"/>
      <c r="AK58" s="31"/>
      <c r="AL58" s="31"/>
      <c r="AM58" s="31"/>
      <c r="AN58" s="31"/>
      <c r="AO58" s="243"/>
    </row>
    <row r="59" spans="1:41" ht="12" customHeight="1" x14ac:dyDescent="0.35">
      <c r="A59" s="92" t="s">
        <v>45</v>
      </c>
      <c r="B59" s="92"/>
      <c r="C59" s="92"/>
      <c r="D59" s="29"/>
      <c r="E59" s="29"/>
      <c r="F59" s="29"/>
      <c r="G59" s="29"/>
      <c r="H59" s="29"/>
      <c r="I59" s="29"/>
      <c r="J59" s="29"/>
      <c r="K59" s="23"/>
      <c r="L59" s="23"/>
      <c r="M59" s="23"/>
      <c r="N59" s="59"/>
      <c r="O59" s="23"/>
      <c r="P59" s="23"/>
      <c r="Q59" s="23"/>
      <c r="R59" s="23"/>
      <c r="S59" s="23"/>
      <c r="T59" s="23"/>
      <c r="U59" s="23"/>
      <c r="V59" s="23"/>
      <c r="W59" s="23"/>
      <c r="X59" s="23"/>
      <c r="Y59" s="60"/>
      <c r="Z59" s="24"/>
      <c r="AA59" s="24"/>
      <c r="AB59" s="24"/>
      <c r="AC59" s="24"/>
      <c r="AD59" s="24"/>
      <c r="AE59" s="24"/>
      <c r="AF59" s="24"/>
      <c r="AG59" s="24"/>
      <c r="AH59" s="24"/>
      <c r="AI59" s="24"/>
      <c r="AJ59" s="24"/>
      <c r="AK59" s="113"/>
      <c r="AL59" s="113"/>
      <c r="AM59" s="113"/>
      <c r="AN59" s="113"/>
      <c r="AO59" s="153"/>
    </row>
    <row r="60" spans="1:41" ht="12" customHeight="1" x14ac:dyDescent="0.35">
      <c r="A60" s="75" t="s">
        <v>269</v>
      </c>
      <c r="B60" s="92"/>
      <c r="C60" s="92"/>
      <c r="D60" s="29"/>
      <c r="E60" s="29"/>
      <c r="F60" s="29"/>
      <c r="G60" s="29"/>
      <c r="H60" s="29"/>
      <c r="I60" s="29"/>
      <c r="J60" s="29"/>
      <c r="K60" s="23"/>
      <c r="L60" s="23"/>
      <c r="M60" s="23"/>
      <c r="N60" s="59"/>
      <c r="O60" s="23"/>
      <c r="P60" s="23"/>
      <c r="Q60" s="23"/>
      <c r="R60" s="23"/>
      <c r="S60" s="23"/>
      <c r="T60" s="23"/>
      <c r="U60" s="23"/>
      <c r="V60" s="23"/>
      <c r="W60" s="23"/>
      <c r="X60" s="23"/>
      <c r="Y60" s="60"/>
      <c r="Z60" s="24"/>
      <c r="AA60" s="24"/>
      <c r="AB60" s="24"/>
      <c r="AC60" s="24"/>
      <c r="AD60" s="24"/>
      <c r="AE60" s="24"/>
      <c r="AF60" s="24"/>
      <c r="AG60" s="24"/>
      <c r="AH60" s="24"/>
      <c r="AI60" s="24"/>
      <c r="AJ60" s="24"/>
      <c r="AK60" s="113"/>
      <c r="AL60" s="113"/>
      <c r="AM60" s="113"/>
      <c r="AN60" s="113"/>
      <c r="AO60" s="153"/>
    </row>
    <row r="61" spans="1:41" ht="12" customHeight="1" x14ac:dyDescent="0.35">
      <c r="A61" s="56" t="s">
        <v>32</v>
      </c>
      <c r="B61" s="56"/>
      <c r="C61" s="56"/>
    </row>
    <row r="62" spans="1:41" ht="30" customHeight="1" x14ac:dyDescent="0.35">
      <c r="A62" s="61" t="s">
        <v>270</v>
      </c>
      <c r="B62" s="61"/>
      <c r="C62" s="61"/>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35"/>
    </row>
    <row r="63" spans="1:41" ht="20.25" customHeight="1" x14ac:dyDescent="0.35">
      <c r="A63" s="191" t="s">
        <v>243</v>
      </c>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240"/>
    </row>
    <row r="64" spans="1:41" ht="17.25" customHeight="1" x14ac:dyDescent="0.35">
      <c r="A64" s="137"/>
      <c r="B64" s="282" t="s">
        <v>145</v>
      </c>
      <c r="C64" s="283"/>
      <c r="D64" s="283"/>
      <c r="E64" s="283"/>
      <c r="F64" s="283"/>
      <c r="G64" s="283"/>
      <c r="H64" s="283"/>
      <c r="I64" s="283"/>
      <c r="J64" s="283"/>
      <c r="K64" s="283"/>
      <c r="L64" s="283"/>
      <c r="M64" s="283"/>
      <c r="N64" s="284"/>
      <c r="O64" s="279" t="s">
        <v>55</v>
      </c>
      <c r="P64" s="280"/>
      <c r="Q64" s="280"/>
      <c r="R64" s="280"/>
      <c r="S64" s="280"/>
      <c r="T64" s="280"/>
      <c r="U64" s="280"/>
      <c r="V64" s="280"/>
      <c r="W64" s="280"/>
      <c r="X64" s="280"/>
      <c r="Y64" s="280"/>
      <c r="Z64" s="280"/>
      <c r="AA64" s="280"/>
      <c r="AB64" s="281"/>
      <c r="AC64" s="281" t="s">
        <v>57</v>
      </c>
      <c r="AD64" s="281"/>
      <c r="AE64" s="281"/>
      <c r="AF64" s="281"/>
      <c r="AG64" s="281"/>
      <c r="AH64" s="281"/>
      <c r="AI64" s="281"/>
      <c r="AJ64" s="281"/>
      <c r="AK64" s="281"/>
      <c r="AL64" s="281"/>
      <c r="AM64" s="280"/>
      <c r="AN64" s="280"/>
      <c r="AO64" s="280"/>
    </row>
    <row r="65" spans="1:41" ht="44.15" customHeight="1" x14ac:dyDescent="0.35">
      <c r="A65" s="106" t="s">
        <v>35</v>
      </c>
      <c r="B65" s="107" t="s">
        <v>203</v>
      </c>
      <c r="C65" s="107" t="s">
        <v>204</v>
      </c>
      <c r="D65" s="107" t="s">
        <v>193</v>
      </c>
      <c r="E65" s="107" t="s">
        <v>194</v>
      </c>
      <c r="F65" s="107" t="s">
        <v>195</v>
      </c>
      <c r="G65" s="107" t="s">
        <v>196</v>
      </c>
      <c r="H65" s="107" t="s">
        <v>197</v>
      </c>
      <c r="I65" s="107" t="s">
        <v>198</v>
      </c>
      <c r="J65" s="107" t="s">
        <v>199</v>
      </c>
      <c r="K65" s="107" t="s">
        <v>200</v>
      </c>
      <c r="L65" s="107" t="s">
        <v>201</v>
      </c>
      <c r="M65" s="107" t="s">
        <v>202</v>
      </c>
      <c r="N65" s="107" t="s">
        <v>168</v>
      </c>
      <c r="O65" s="107" t="s">
        <v>219</v>
      </c>
      <c r="P65" s="107" t="s">
        <v>216</v>
      </c>
      <c r="Q65" s="107" t="s">
        <v>215</v>
      </c>
      <c r="R65" s="107" t="s">
        <v>214</v>
      </c>
      <c r="S65" s="107" t="s">
        <v>213</v>
      </c>
      <c r="T65" s="107" t="s">
        <v>212</v>
      </c>
      <c r="U65" s="107" t="s">
        <v>217</v>
      </c>
      <c r="V65" s="107" t="s">
        <v>211</v>
      </c>
      <c r="W65" s="107" t="s">
        <v>210</v>
      </c>
      <c r="X65" s="107" t="s">
        <v>209</v>
      </c>
      <c r="Y65" s="107" t="s">
        <v>208</v>
      </c>
      <c r="Z65" s="107" t="s">
        <v>207</v>
      </c>
      <c r="AA65" s="107" t="s">
        <v>206</v>
      </c>
      <c r="AB65" s="107" t="s">
        <v>205</v>
      </c>
      <c r="AC65" s="107" t="s">
        <v>60</v>
      </c>
      <c r="AD65" s="107" t="s">
        <v>61</v>
      </c>
      <c r="AE65" s="107" t="s">
        <v>62</v>
      </c>
      <c r="AF65" s="107" t="s">
        <v>63</v>
      </c>
      <c r="AG65" s="107" t="s">
        <v>64</v>
      </c>
      <c r="AH65" s="107" t="s">
        <v>65</v>
      </c>
      <c r="AI65" s="107" t="s">
        <v>66</v>
      </c>
      <c r="AJ65" s="107" t="s">
        <v>67</v>
      </c>
      <c r="AK65" s="107" t="s">
        <v>68</v>
      </c>
      <c r="AL65" s="107" t="s">
        <v>69</v>
      </c>
      <c r="AM65" s="107" t="s">
        <v>70</v>
      </c>
      <c r="AN65" s="107" t="s">
        <v>71</v>
      </c>
      <c r="AO65" s="131" t="s">
        <v>72</v>
      </c>
    </row>
    <row r="66" spans="1:41" x14ac:dyDescent="0.35">
      <c r="A66" s="74" t="s">
        <v>23</v>
      </c>
      <c r="B66" s="195">
        <v>798524</v>
      </c>
      <c r="C66" s="195">
        <v>675015</v>
      </c>
      <c r="D66" s="167">
        <v>774496</v>
      </c>
      <c r="E66" s="167">
        <v>771571</v>
      </c>
      <c r="F66" s="167">
        <v>799560</v>
      </c>
      <c r="G66" s="167">
        <v>731430</v>
      </c>
      <c r="H66" s="167">
        <v>759900</v>
      </c>
      <c r="I66" s="167">
        <v>723854</v>
      </c>
      <c r="J66" s="167">
        <v>746380</v>
      </c>
      <c r="K66" s="167">
        <v>796123</v>
      </c>
      <c r="L66" s="167">
        <v>748811</v>
      </c>
      <c r="M66" s="167">
        <v>746700</v>
      </c>
      <c r="N66" s="167">
        <f>SUM(B66:M66)/12</f>
        <v>756030.33333333337</v>
      </c>
      <c r="O66" s="167">
        <v>672357</v>
      </c>
      <c r="P66" s="167">
        <v>500322</v>
      </c>
      <c r="Q66" s="167">
        <v>557217</v>
      </c>
      <c r="R66" s="167">
        <v>661182</v>
      </c>
      <c r="S66" s="167">
        <v>681044</v>
      </c>
      <c r="T66" s="167">
        <v>649753</v>
      </c>
      <c r="U66" s="167">
        <v>688040</v>
      </c>
      <c r="V66" s="167">
        <v>697749</v>
      </c>
      <c r="W66" s="167">
        <v>659724</v>
      </c>
      <c r="X66" s="167">
        <v>631995</v>
      </c>
      <c r="Y66" s="167">
        <v>666040</v>
      </c>
      <c r="Z66" s="167">
        <v>616920</v>
      </c>
      <c r="AA66" s="167">
        <v>744687</v>
      </c>
      <c r="AB66" s="169">
        <f>SUM(O66:AA66)/13</f>
        <v>648233.07692307688</v>
      </c>
      <c r="AC66" s="124">
        <f t="shared" ref="AC66:AL70" si="11">(O66-D66)/D66</f>
        <v>-0.13187802131967111</v>
      </c>
      <c r="AD66" s="124">
        <f t="shared" si="11"/>
        <v>-0.35155416675847073</v>
      </c>
      <c r="AE66" s="124">
        <f t="shared" si="11"/>
        <v>-0.30309545249887437</v>
      </c>
      <c r="AF66" s="124">
        <f t="shared" si="11"/>
        <v>-9.6041999917968912E-2</v>
      </c>
      <c r="AG66" s="124">
        <f t="shared" si="11"/>
        <v>-0.10377154888801159</v>
      </c>
      <c r="AH66" s="124">
        <f t="shared" si="11"/>
        <v>-0.10237009120623772</v>
      </c>
      <c r="AI66" s="124">
        <f t="shared" si="11"/>
        <v>-7.8163937940459283E-2</v>
      </c>
      <c r="AJ66" s="124">
        <f t="shared" si="11"/>
        <v>-0.12356633334296334</v>
      </c>
      <c r="AK66" s="170">
        <f t="shared" si="11"/>
        <v>-0.11897127579589509</v>
      </c>
      <c r="AL66" s="170">
        <f t="shared" si="11"/>
        <v>-0.15361591000401767</v>
      </c>
      <c r="AM66" s="170">
        <f>(Y66-B66)/B66</f>
        <v>-0.16591110599055256</v>
      </c>
      <c r="AN66" s="170">
        <f>(Z66-C66)/C66</f>
        <v>-8.6064754116575187E-2</v>
      </c>
      <c r="AO66" s="171">
        <f>(AA66-D66)/D66</f>
        <v>-3.8488255588150229E-2</v>
      </c>
    </row>
    <row r="67" spans="1:41" x14ac:dyDescent="0.35">
      <c r="A67" s="74" t="s">
        <v>24</v>
      </c>
      <c r="B67" s="266">
        <v>3.5808566805756621E-2</v>
      </c>
      <c r="C67" s="266">
        <v>3.5824389087649906E-2</v>
      </c>
      <c r="D67" s="124">
        <v>3.595112176176507E-2</v>
      </c>
      <c r="E67" s="124">
        <v>3.6127589035876151E-2</v>
      </c>
      <c r="F67" s="124">
        <v>3.643003652008605E-2</v>
      </c>
      <c r="G67" s="124">
        <v>3.7611254665518234E-2</v>
      </c>
      <c r="H67" s="124">
        <v>4.0750098697197E-2</v>
      </c>
      <c r="I67" s="124">
        <v>4.0613162322788852E-2</v>
      </c>
      <c r="J67" s="124">
        <v>3.8667970738765774E-2</v>
      </c>
      <c r="K67" s="124">
        <v>3.8701306205196934E-2</v>
      </c>
      <c r="L67" s="124">
        <v>3.8159161657614536E-2</v>
      </c>
      <c r="M67" s="124">
        <v>3.8659434846658632E-2</v>
      </c>
      <c r="N67" s="124">
        <f>((B66*B67)+(C66*C67)+(D66*D67)+(E66*E67)+(F66*F67)+(G66*G67)+(H66*H67)+(I66*I67)+(J66*J67)+(K66*K67)+(L66*L67)+(M66*M67))/SUM(B66:M66)</f>
        <v>3.7764137329586861E-2</v>
      </c>
      <c r="O67" s="124">
        <v>0.13090069709990376</v>
      </c>
      <c r="P67" s="124">
        <v>0.4304607832555834</v>
      </c>
      <c r="Q67" s="124">
        <v>0.34846029464284112</v>
      </c>
      <c r="R67" s="124">
        <v>0.26213962267575341</v>
      </c>
      <c r="S67" s="124">
        <v>0.22164353551312396</v>
      </c>
      <c r="T67" s="124">
        <v>0.20279706288389587</v>
      </c>
      <c r="U67" s="124">
        <v>0.20755770013371316</v>
      </c>
      <c r="V67" s="124">
        <v>0.20378388216966273</v>
      </c>
      <c r="W67" s="124">
        <v>0.23303381414045873</v>
      </c>
      <c r="X67" s="124">
        <v>0.29405295927974112</v>
      </c>
      <c r="Y67" s="124">
        <v>0.27080956098732811</v>
      </c>
      <c r="Z67" s="124">
        <v>0.25198891266290607</v>
      </c>
      <c r="AA67" s="124">
        <v>0.23620796388281251</v>
      </c>
      <c r="AB67" s="124">
        <f>((O66*O67)+(P66*P67)+(Q66*Q67)+(R66*R67)+(S66*S67)+(T66*T67)+(U66*U67)+(V66*V67)+(W66*W67)+(X66*X67)+(Y66*Y67)+(Z66*Z67)+(AA66*AA67))/SUM(O66:AA66)</f>
        <v>0.24799864246359632</v>
      </c>
      <c r="AC67" s="124" t="s">
        <v>46</v>
      </c>
      <c r="AD67" s="124" t="s">
        <v>46</v>
      </c>
      <c r="AE67" s="124" t="s">
        <v>46</v>
      </c>
      <c r="AF67" s="124" t="s">
        <v>46</v>
      </c>
      <c r="AG67" s="124" t="s">
        <v>46</v>
      </c>
      <c r="AH67" s="124" t="s">
        <v>46</v>
      </c>
      <c r="AI67" s="124" t="s">
        <v>46</v>
      </c>
      <c r="AJ67" s="124" t="s">
        <v>46</v>
      </c>
      <c r="AK67" s="124" t="s">
        <v>46</v>
      </c>
      <c r="AL67" s="124" t="s">
        <v>46</v>
      </c>
      <c r="AM67" s="124" t="s">
        <v>46</v>
      </c>
      <c r="AN67" s="124" t="s">
        <v>46</v>
      </c>
      <c r="AO67" s="125" t="s">
        <v>46</v>
      </c>
    </row>
    <row r="68" spans="1:41" x14ac:dyDescent="0.35">
      <c r="A68" s="74" t="s">
        <v>25</v>
      </c>
      <c r="B68" s="195">
        <v>91004</v>
      </c>
      <c r="C68" s="195">
        <v>80199</v>
      </c>
      <c r="D68" s="167">
        <v>88320</v>
      </c>
      <c r="E68" s="167">
        <v>90070</v>
      </c>
      <c r="F68" s="167">
        <v>93741</v>
      </c>
      <c r="G68" s="167">
        <v>85359</v>
      </c>
      <c r="H68" s="167">
        <v>90149</v>
      </c>
      <c r="I68" s="167">
        <v>86945</v>
      </c>
      <c r="J68" s="167">
        <v>91186</v>
      </c>
      <c r="K68" s="167">
        <v>97602</v>
      </c>
      <c r="L68" s="167">
        <v>91395</v>
      </c>
      <c r="M68" s="167">
        <v>84947</v>
      </c>
      <c r="N68" s="167">
        <f>SUM(B68:M68)/12</f>
        <v>89243.083333333328</v>
      </c>
      <c r="O68" s="167">
        <v>92373</v>
      </c>
      <c r="P68" s="167">
        <v>87904</v>
      </c>
      <c r="Q68" s="167">
        <v>89985</v>
      </c>
      <c r="R68" s="167">
        <v>97703</v>
      </c>
      <c r="S68" s="167">
        <v>95108</v>
      </c>
      <c r="T68" s="167">
        <v>90429</v>
      </c>
      <c r="U68" s="167">
        <v>98582</v>
      </c>
      <c r="V68" s="167">
        <v>99827</v>
      </c>
      <c r="W68" s="167">
        <v>97348</v>
      </c>
      <c r="X68" s="167">
        <v>96737</v>
      </c>
      <c r="Y68" s="167">
        <v>103734</v>
      </c>
      <c r="Z68" s="167">
        <v>98159</v>
      </c>
      <c r="AA68" s="167">
        <v>116457</v>
      </c>
      <c r="AB68" s="169">
        <f>SUM(O68:AA68)/13</f>
        <v>97257.38461538461</v>
      </c>
      <c r="AC68" s="124">
        <f>(O68-D68)/D68</f>
        <v>4.5889945652173914E-2</v>
      </c>
      <c r="AD68" s="124">
        <f t="shared" si="11"/>
        <v>-2.4047962695681137E-2</v>
      </c>
      <c r="AE68" s="124">
        <f t="shared" si="11"/>
        <v>-4.0067846513265275E-2</v>
      </c>
      <c r="AF68" s="124">
        <f t="shared" si="11"/>
        <v>0.14461275319532796</v>
      </c>
      <c r="AG68" s="124">
        <f t="shared" si="11"/>
        <v>5.500892966089474E-2</v>
      </c>
      <c r="AH68" s="124">
        <f t="shared" si="11"/>
        <v>4.0071309448501929E-2</v>
      </c>
      <c r="AI68" s="124">
        <f t="shared" si="11"/>
        <v>8.1108942162174014E-2</v>
      </c>
      <c r="AJ68" s="124">
        <f t="shared" si="11"/>
        <v>2.2796664002786828E-2</v>
      </c>
      <c r="AK68" s="124">
        <f t="shared" si="11"/>
        <v>6.5134854204278128E-2</v>
      </c>
      <c r="AL68" s="124">
        <f t="shared" si="11"/>
        <v>0.13879242351113047</v>
      </c>
      <c r="AM68" s="124">
        <f>(Y68-B68)/B68</f>
        <v>0.13988396114456508</v>
      </c>
      <c r="AN68" s="124">
        <f>(Z68-C68)/C68</f>
        <v>0.22394294193194428</v>
      </c>
      <c r="AO68" s="125">
        <f>(AA68-D68)/D68</f>
        <v>0.31858016304347825</v>
      </c>
    </row>
    <row r="69" spans="1:41" x14ac:dyDescent="0.35">
      <c r="A69" s="74" t="s">
        <v>26</v>
      </c>
      <c r="B69" s="266">
        <v>5.0953804228385566E-2</v>
      </c>
      <c r="C69" s="266">
        <v>5.5723886831506628E-2</v>
      </c>
      <c r="D69" s="124">
        <v>5.7336956521739132E-2</v>
      </c>
      <c r="E69" s="124">
        <v>5.5068280226490504E-2</v>
      </c>
      <c r="F69" s="124">
        <v>5.5194632018007062E-2</v>
      </c>
      <c r="G69" s="124">
        <v>5.9525064726625193E-2</v>
      </c>
      <c r="H69" s="124">
        <v>5.9434935495679374E-2</v>
      </c>
      <c r="I69" s="124">
        <v>6.3453907642762666E-2</v>
      </c>
      <c r="J69" s="124">
        <v>5.2255828745640776E-2</v>
      </c>
      <c r="K69" s="124">
        <v>5.126944119997541E-2</v>
      </c>
      <c r="L69" s="124">
        <v>5.4412166967558399E-2</v>
      </c>
      <c r="M69" s="124">
        <v>5.8095047500206012E-2</v>
      </c>
      <c r="N69" s="124">
        <f>((B68*B69)+(C68*C69)+(D68*D69)+(E68*E69)+(F68*F69)+(G68*G69)+(H68*H69)+(I68*I69)+(J68*J69)+(K68*K69)+(L68*L69)+(M68*M69))/SUM(B68:M68)</f>
        <v>5.5967922817547949E-2</v>
      </c>
      <c r="O69" s="124">
        <v>0.13730202548363699</v>
      </c>
      <c r="P69" s="124">
        <v>0.38663769566800144</v>
      </c>
      <c r="Q69" s="124">
        <v>0.35458131910874036</v>
      </c>
      <c r="R69" s="124">
        <v>0.28390121081235992</v>
      </c>
      <c r="S69" s="124">
        <v>0.24232451528788324</v>
      </c>
      <c r="T69" s="124">
        <v>0.22788043658560861</v>
      </c>
      <c r="U69" s="124">
        <v>0.22325576677283884</v>
      </c>
      <c r="V69" s="124">
        <v>0.22260510683482423</v>
      </c>
      <c r="W69" s="124">
        <v>0.24942474421662489</v>
      </c>
      <c r="X69" s="124">
        <v>0.30380309498950764</v>
      </c>
      <c r="Y69" s="124">
        <v>0.29030019087280928</v>
      </c>
      <c r="Z69" s="124">
        <v>0.27845638199248157</v>
      </c>
      <c r="AA69" s="124">
        <v>0.25922014133972193</v>
      </c>
      <c r="AB69" s="124">
        <f>((O68*O69)+(P68*P69)+(Q68*Q69)+(R68*R69)+(S68*S69)+(T68*T69)+(U68*U69)+(V68*V69)+(W68*W69)+(X68*X69)+(Y68*Y69)+(Z68*Z69)+(AA68*AA69))/SUM(O68:AA68)</f>
        <v>0.26535853318632718</v>
      </c>
      <c r="AC69" s="124" t="s">
        <v>46</v>
      </c>
      <c r="AD69" s="124" t="s">
        <v>46</v>
      </c>
      <c r="AE69" s="124" t="s">
        <v>46</v>
      </c>
      <c r="AF69" s="124" t="s">
        <v>46</v>
      </c>
      <c r="AG69" s="124" t="s">
        <v>46</v>
      </c>
      <c r="AH69" s="124" t="s">
        <v>46</v>
      </c>
      <c r="AI69" s="124" t="s">
        <v>46</v>
      </c>
      <c r="AJ69" s="124" t="s">
        <v>46</v>
      </c>
      <c r="AK69" s="124" t="s">
        <v>46</v>
      </c>
      <c r="AL69" s="124" t="s">
        <v>46</v>
      </c>
      <c r="AM69" s="124" t="s">
        <v>46</v>
      </c>
      <c r="AN69" s="124" t="s">
        <v>46</v>
      </c>
      <c r="AO69" s="125" t="s">
        <v>46</v>
      </c>
    </row>
    <row r="70" spans="1:41" x14ac:dyDescent="0.35">
      <c r="A70" s="181" t="s">
        <v>28</v>
      </c>
      <c r="B70" s="235">
        <v>114801</v>
      </c>
      <c r="C70" s="235">
        <v>99174</v>
      </c>
      <c r="D70" s="229">
        <v>110994</v>
      </c>
      <c r="E70" s="229">
        <v>113376</v>
      </c>
      <c r="F70" s="229">
        <v>117855</v>
      </c>
      <c r="G70" s="229">
        <v>110371</v>
      </c>
      <c r="H70" s="229">
        <v>113672</v>
      </c>
      <c r="I70" s="229">
        <v>108181</v>
      </c>
      <c r="J70" s="229">
        <v>111845</v>
      </c>
      <c r="K70" s="229">
        <v>136492</v>
      </c>
      <c r="L70" s="229">
        <v>122001</v>
      </c>
      <c r="M70" s="229">
        <v>110424</v>
      </c>
      <c r="N70" s="229">
        <f>SUM(B70:M70)/12</f>
        <v>114098.83333333333</v>
      </c>
      <c r="O70" s="229">
        <v>109250</v>
      </c>
      <c r="P70" s="229">
        <v>76776</v>
      </c>
      <c r="Q70" s="229">
        <v>83858</v>
      </c>
      <c r="R70" s="229">
        <v>95966</v>
      </c>
      <c r="S70" s="229">
        <v>97336</v>
      </c>
      <c r="T70" s="229">
        <v>92255</v>
      </c>
      <c r="U70" s="229">
        <v>93629</v>
      </c>
      <c r="V70" s="229">
        <v>120661</v>
      </c>
      <c r="W70" s="229">
        <v>104531</v>
      </c>
      <c r="X70" s="229">
        <v>94664</v>
      </c>
      <c r="Y70" s="229">
        <v>94657</v>
      </c>
      <c r="Z70" s="229">
        <v>86950</v>
      </c>
      <c r="AA70" s="229">
        <v>100381</v>
      </c>
      <c r="AB70" s="230">
        <f>SUM(O70:AA70)/13</f>
        <v>96224.153846153844</v>
      </c>
      <c r="AC70" s="175">
        <f>(O70-D70)/D70</f>
        <v>-1.5712561039335458E-2</v>
      </c>
      <c r="AD70" s="175">
        <f t="shared" si="11"/>
        <v>-0.32281964436917865</v>
      </c>
      <c r="AE70" s="175">
        <f t="shared" si="11"/>
        <v>-0.28846463875100758</v>
      </c>
      <c r="AF70" s="175">
        <f t="shared" si="11"/>
        <v>-0.13051435612615633</v>
      </c>
      <c r="AG70" s="175">
        <f t="shared" si="11"/>
        <v>-0.14371173200084453</v>
      </c>
      <c r="AH70" s="175">
        <f t="shared" si="11"/>
        <v>-0.14721623945055046</v>
      </c>
      <c r="AI70" s="175">
        <f t="shared" si="11"/>
        <v>-0.16286825517457196</v>
      </c>
      <c r="AJ70" s="175">
        <f t="shared" si="11"/>
        <v>-0.11598481962312809</v>
      </c>
      <c r="AK70" s="175">
        <f t="shared" si="11"/>
        <v>-0.14319554757747888</v>
      </c>
      <c r="AL70" s="175">
        <f t="shared" si="11"/>
        <v>-0.14272259653698471</v>
      </c>
      <c r="AM70" s="175">
        <f>(Y70-B70)/B70</f>
        <v>-0.17546885480091637</v>
      </c>
      <c r="AN70" s="175">
        <f>(Z70-C70)/C70</f>
        <v>-0.12325811200516264</v>
      </c>
      <c r="AO70" s="189">
        <f>(AA70-D70)/D70</f>
        <v>-9.5617781141322952E-2</v>
      </c>
    </row>
    <row r="71" spans="1:41" ht="17.25" customHeight="1" x14ac:dyDescent="0.35">
      <c r="A71" s="56" t="s">
        <v>29</v>
      </c>
      <c r="B71" s="2"/>
      <c r="C71" s="2"/>
      <c r="D71" s="2"/>
      <c r="E71" s="2"/>
      <c r="F71" s="2"/>
      <c r="G71" s="2"/>
      <c r="H71" s="2"/>
      <c r="I71" s="2"/>
      <c r="J71" s="2"/>
      <c r="K71" s="2"/>
      <c r="L71" s="2"/>
      <c r="M71" s="2"/>
      <c r="N71" s="57"/>
      <c r="O71" s="2"/>
      <c r="P71" s="2"/>
      <c r="Q71" s="2"/>
      <c r="R71" s="2"/>
      <c r="S71" s="2"/>
      <c r="T71" s="2"/>
      <c r="U71" s="2"/>
      <c r="V71" s="2"/>
      <c r="W71" s="2"/>
      <c r="X71" s="2"/>
      <c r="Y71" s="58"/>
      <c r="Z71" s="3"/>
      <c r="AA71" s="3"/>
      <c r="AB71" s="3"/>
      <c r="AC71" s="3"/>
      <c r="AD71" s="3"/>
      <c r="AE71" s="3"/>
      <c r="AF71" s="3"/>
      <c r="AG71" s="3"/>
      <c r="AH71" s="3"/>
      <c r="AI71" s="3"/>
      <c r="AJ71" s="3"/>
    </row>
    <row r="72" spans="1:41" ht="12" customHeight="1" x14ac:dyDescent="0.35">
      <c r="A72" s="75" t="s">
        <v>125</v>
      </c>
      <c r="B72" s="2"/>
      <c r="C72" s="2"/>
      <c r="D72" s="2"/>
      <c r="E72" s="2"/>
      <c r="F72" s="2"/>
      <c r="G72" s="2"/>
      <c r="H72" s="2"/>
      <c r="I72" s="2"/>
      <c r="J72" s="2"/>
      <c r="K72" s="2"/>
      <c r="L72" s="2"/>
      <c r="M72" s="2"/>
      <c r="N72" s="57"/>
      <c r="O72" s="2"/>
      <c r="P72" s="2"/>
      <c r="Q72" s="2"/>
      <c r="R72" s="2"/>
      <c r="S72" s="2"/>
      <c r="T72" s="2"/>
      <c r="U72" s="2"/>
      <c r="V72" s="2"/>
      <c r="W72" s="2"/>
      <c r="X72" s="2"/>
      <c r="Y72" s="58"/>
      <c r="Z72" s="3"/>
      <c r="AA72" s="3"/>
      <c r="AB72" s="3"/>
      <c r="AC72" s="3"/>
      <c r="AD72" s="3"/>
      <c r="AE72" s="3"/>
      <c r="AF72" s="3"/>
      <c r="AG72" s="3"/>
      <c r="AH72" s="3"/>
      <c r="AI72" s="3"/>
      <c r="AJ72" s="3"/>
    </row>
    <row r="73" spans="1:41" ht="12" customHeight="1" x14ac:dyDescent="0.35">
      <c r="A73" s="75" t="s">
        <v>30</v>
      </c>
      <c r="B73" s="29"/>
      <c r="C73" s="29"/>
      <c r="D73" s="29"/>
      <c r="E73" s="29"/>
      <c r="F73" s="29"/>
      <c r="G73" s="29"/>
      <c r="H73" s="29"/>
      <c r="I73" s="29"/>
      <c r="J73" s="29"/>
      <c r="K73" s="29"/>
      <c r="L73" s="29"/>
      <c r="M73" s="29"/>
      <c r="N73" s="84"/>
      <c r="O73" s="29"/>
      <c r="P73" s="29"/>
      <c r="Q73" s="29"/>
      <c r="R73" s="29"/>
      <c r="S73" s="29"/>
      <c r="T73" s="29"/>
      <c r="U73" s="29"/>
      <c r="V73" s="29"/>
      <c r="W73" s="29"/>
      <c r="X73" s="29"/>
      <c r="Y73" s="85"/>
      <c r="Z73" s="30"/>
      <c r="AA73" s="30"/>
      <c r="AB73" s="30"/>
      <c r="AC73" s="30"/>
      <c r="AD73" s="30"/>
      <c r="AE73" s="30"/>
      <c r="AF73" s="30"/>
      <c r="AG73" s="30"/>
      <c r="AH73" s="30"/>
      <c r="AI73" s="30"/>
      <c r="AJ73" s="30"/>
      <c r="AK73" s="31"/>
      <c r="AL73" s="31"/>
      <c r="AM73" s="31"/>
      <c r="AN73" s="31"/>
      <c r="AO73" s="243"/>
    </row>
    <row r="74" spans="1:41" ht="12" customHeight="1" x14ac:dyDescent="0.35">
      <c r="A74" s="75" t="s">
        <v>43</v>
      </c>
      <c r="B74" s="26"/>
      <c r="C74" s="26"/>
      <c r="D74" s="26"/>
      <c r="E74" s="26"/>
      <c r="F74" s="26"/>
      <c r="G74" s="26"/>
      <c r="H74" s="26"/>
      <c r="I74" s="26"/>
      <c r="J74" s="26"/>
      <c r="K74" s="2"/>
      <c r="L74" s="2"/>
      <c r="M74" s="2"/>
      <c r="N74" s="57"/>
      <c r="O74" s="2"/>
      <c r="P74" s="2"/>
      <c r="Q74" s="2"/>
      <c r="R74" s="2"/>
      <c r="S74" s="2"/>
      <c r="T74" s="2"/>
      <c r="U74" s="2"/>
      <c r="V74" s="2"/>
      <c r="W74" s="2"/>
      <c r="X74" s="2"/>
      <c r="Y74" s="58"/>
      <c r="Z74" s="3"/>
      <c r="AA74" s="3"/>
      <c r="AB74" s="3"/>
      <c r="AC74" s="3"/>
      <c r="AD74" s="3"/>
      <c r="AE74" s="3"/>
      <c r="AF74" s="3"/>
      <c r="AG74" s="3"/>
      <c r="AH74" s="3"/>
      <c r="AI74" s="3"/>
      <c r="AJ74" s="3"/>
    </row>
    <row r="75" spans="1:41" ht="12" customHeight="1" x14ac:dyDescent="0.35">
      <c r="A75" s="241" t="s">
        <v>49</v>
      </c>
      <c r="B75" s="241"/>
      <c r="C75" s="241"/>
      <c r="D75" s="241"/>
      <c r="E75" s="241"/>
      <c r="F75" s="241"/>
      <c r="G75" s="241"/>
      <c r="H75" s="241"/>
      <c r="I75" s="241"/>
      <c r="J75" s="241"/>
      <c r="K75" s="228"/>
      <c r="L75" s="228"/>
      <c r="M75" s="228"/>
      <c r="N75" s="228"/>
      <c r="O75" s="228"/>
      <c r="P75" s="228"/>
      <c r="Q75" s="228"/>
      <c r="R75" s="228"/>
      <c r="S75" s="228"/>
      <c r="T75" s="228"/>
      <c r="U75" s="228"/>
      <c r="V75" s="228"/>
      <c r="W75" s="228"/>
      <c r="X75" s="228"/>
      <c r="Y75" s="228"/>
      <c r="Z75" s="228"/>
      <c r="AA75" s="228"/>
      <c r="AB75" s="228"/>
      <c r="AC75" s="228"/>
      <c r="AD75" s="228"/>
      <c r="AE75" s="228"/>
      <c r="AF75" s="228"/>
      <c r="AG75" s="228"/>
      <c r="AH75" s="228"/>
      <c r="AI75" s="228"/>
      <c r="AJ75" s="228"/>
      <c r="AK75" s="228"/>
      <c r="AL75" s="228"/>
      <c r="AM75" s="228"/>
      <c r="AN75" s="228"/>
      <c r="AO75" s="244"/>
    </row>
    <row r="76" spans="1:41" ht="12" customHeight="1" x14ac:dyDescent="0.35">
      <c r="A76" s="92" t="s">
        <v>59</v>
      </c>
      <c r="B76" s="92"/>
      <c r="C76" s="92"/>
      <c r="D76" s="29"/>
      <c r="E76" s="29"/>
      <c r="F76" s="29"/>
      <c r="G76" s="29"/>
      <c r="H76" s="29"/>
      <c r="I76" s="29"/>
      <c r="J76" s="29"/>
      <c r="K76" s="199"/>
      <c r="L76" s="199"/>
      <c r="M76" s="199"/>
      <c r="N76" s="59"/>
      <c r="O76" s="199"/>
      <c r="P76" s="199"/>
      <c r="Q76" s="199"/>
      <c r="R76" s="199"/>
      <c r="S76" s="199"/>
      <c r="T76" s="199"/>
      <c r="U76" s="199"/>
      <c r="V76" s="199"/>
      <c r="W76" s="199"/>
      <c r="X76" s="199"/>
      <c r="Y76" s="60"/>
      <c r="Z76" s="200"/>
      <c r="AA76" s="200"/>
      <c r="AB76" s="200"/>
      <c r="AC76" s="200"/>
      <c r="AD76" s="200"/>
      <c r="AE76" s="200"/>
      <c r="AF76" s="200"/>
      <c r="AG76" s="200"/>
      <c r="AH76" s="200"/>
      <c r="AI76" s="200"/>
      <c r="AJ76" s="200"/>
      <c r="AK76" s="113"/>
      <c r="AL76" s="113"/>
      <c r="AM76" s="113"/>
      <c r="AN76" s="113"/>
      <c r="AO76" s="153"/>
    </row>
    <row r="77" spans="1:41" ht="12" customHeight="1" x14ac:dyDescent="0.35">
      <c r="A77" s="278" t="s">
        <v>268</v>
      </c>
      <c r="B77" s="92"/>
      <c r="C77" s="92"/>
      <c r="D77" s="29"/>
      <c r="E77" s="29"/>
      <c r="F77" s="29"/>
      <c r="G77" s="29"/>
      <c r="H77" s="29"/>
      <c r="I77" s="29"/>
      <c r="J77" s="29"/>
      <c r="K77" s="29"/>
      <c r="L77" s="29"/>
      <c r="M77" s="29"/>
      <c r="N77" s="84"/>
      <c r="O77" s="29"/>
      <c r="P77" s="29"/>
      <c r="Q77" s="29"/>
      <c r="R77" s="29"/>
      <c r="S77" s="29"/>
      <c r="T77" s="29"/>
      <c r="U77" s="29"/>
      <c r="V77" s="29"/>
      <c r="W77" s="29"/>
      <c r="X77" s="29"/>
      <c r="Y77" s="85"/>
      <c r="Z77" s="30"/>
      <c r="AA77" s="30"/>
      <c r="AB77" s="30"/>
      <c r="AC77" s="30"/>
      <c r="AD77" s="30"/>
      <c r="AE77" s="30"/>
      <c r="AF77" s="30"/>
      <c r="AG77" s="30"/>
      <c r="AH77" s="30"/>
      <c r="AI77" s="30"/>
      <c r="AJ77" s="30"/>
      <c r="AK77" s="31"/>
      <c r="AL77" s="31"/>
      <c r="AM77" s="31"/>
      <c r="AN77" s="31"/>
      <c r="AO77" s="243"/>
    </row>
    <row r="78" spans="1:41" ht="12" customHeight="1" x14ac:dyDescent="0.35">
      <c r="A78" s="92" t="s">
        <v>45</v>
      </c>
      <c r="B78" s="92"/>
      <c r="C78" s="92"/>
      <c r="D78" s="29"/>
      <c r="E78" s="29"/>
      <c r="F78" s="29"/>
      <c r="G78" s="29"/>
      <c r="H78" s="29"/>
      <c r="I78" s="29"/>
      <c r="J78" s="29"/>
      <c r="K78" s="23"/>
      <c r="L78" s="23"/>
      <c r="M78" s="23"/>
      <c r="N78" s="59"/>
      <c r="O78" s="23"/>
      <c r="P78" s="23"/>
      <c r="Q78" s="23"/>
      <c r="R78" s="23"/>
      <c r="S78" s="23"/>
      <c r="T78" s="23"/>
      <c r="U78" s="23"/>
      <c r="V78" s="23"/>
      <c r="W78" s="23"/>
      <c r="X78" s="23"/>
      <c r="Y78" s="60"/>
      <c r="Z78" s="24"/>
      <c r="AA78" s="24"/>
      <c r="AB78" s="24"/>
      <c r="AC78" s="24"/>
      <c r="AD78" s="24"/>
      <c r="AE78" s="24"/>
      <c r="AF78" s="24"/>
      <c r="AG78" s="24"/>
      <c r="AH78" s="24"/>
      <c r="AI78" s="24"/>
      <c r="AJ78" s="24"/>
      <c r="AK78" s="113"/>
      <c r="AL78" s="113"/>
      <c r="AM78" s="113"/>
      <c r="AN78" s="113"/>
      <c r="AO78" s="153"/>
    </row>
    <row r="79" spans="1:41" ht="12" customHeight="1" x14ac:dyDescent="0.35">
      <c r="A79" s="75" t="s">
        <v>269</v>
      </c>
      <c r="B79" s="92"/>
      <c r="C79" s="92"/>
      <c r="D79" s="29"/>
      <c r="E79" s="29"/>
      <c r="F79" s="29"/>
      <c r="G79" s="29"/>
      <c r="H79" s="29"/>
      <c r="I79" s="29"/>
      <c r="J79" s="29"/>
      <c r="K79" s="23"/>
      <c r="L79" s="23"/>
      <c r="M79" s="23"/>
      <c r="N79" s="59"/>
      <c r="O79" s="23"/>
      <c r="P79" s="23"/>
      <c r="Q79" s="23"/>
      <c r="R79" s="23"/>
      <c r="S79" s="23"/>
      <c r="T79" s="23"/>
      <c r="U79" s="23"/>
      <c r="V79" s="23"/>
      <c r="W79" s="23"/>
      <c r="X79" s="23"/>
      <c r="Y79" s="60"/>
      <c r="Z79" s="24"/>
      <c r="AA79" s="24"/>
      <c r="AB79" s="24"/>
      <c r="AC79" s="24"/>
      <c r="AD79" s="24"/>
      <c r="AE79" s="24"/>
      <c r="AF79" s="24"/>
      <c r="AG79" s="24"/>
      <c r="AH79" s="24"/>
      <c r="AI79" s="24"/>
      <c r="AJ79" s="24"/>
      <c r="AK79" s="113"/>
      <c r="AL79" s="113"/>
      <c r="AM79" s="113"/>
      <c r="AN79" s="113"/>
      <c r="AO79" s="153"/>
    </row>
    <row r="80" spans="1:41" ht="12" customHeight="1" x14ac:dyDescent="0.35">
      <c r="A80" s="56" t="s">
        <v>32</v>
      </c>
      <c r="B80" s="56"/>
      <c r="C80" s="56"/>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c r="AN80" s="113"/>
      <c r="AO80" s="153"/>
    </row>
    <row r="81" spans="1:41" ht="30" customHeight="1" x14ac:dyDescent="0.35">
      <c r="A81" s="61" t="s">
        <v>270</v>
      </c>
      <c r="B81" s="61"/>
      <c r="C81" s="61"/>
      <c r="D81" s="154"/>
      <c r="E81" s="154"/>
      <c r="F81" s="154"/>
      <c r="G81" s="154"/>
      <c r="H81" s="154"/>
      <c r="I81" s="154"/>
      <c r="J81" s="154"/>
      <c r="K81" s="154"/>
      <c r="L81" s="154"/>
      <c r="M81" s="154"/>
      <c r="N81" s="154"/>
      <c r="O81" s="154"/>
      <c r="P81" s="154"/>
      <c r="Q81" s="154"/>
      <c r="R81" s="154"/>
      <c r="S81" s="154"/>
      <c r="T81" s="154"/>
      <c r="U81" s="154"/>
      <c r="V81" s="154"/>
      <c r="W81" s="154"/>
      <c r="X81" s="154"/>
      <c r="Y81" s="154"/>
      <c r="Z81" s="154"/>
      <c r="AA81" s="154"/>
      <c r="AB81" s="154"/>
      <c r="AC81" s="154"/>
      <c r="AD81" s="154"/>
      <c r="AE81" s="154"/>
      <c r="AF81" s="154"/>
      <c r="AG81" s="154"/>
      <c r="AH81" s="154"/>
      <c r="AI81" s="154"/>
      <c r="AJ81" s="154"/>
      <c r="AK81" s="154"/>
      <c r="AL81" s="154"/>
      <c r="AM81" s="154"/>
      <c r="AN81" s="154"/>
      <c r="AO81" s="155"/>
    </row>
    <row r="82" spans="1:41" ht="20.25" customHeight="1" x14ac:dyDescent="0.35">
      <c r="A82" s="220" t="s">
        <v>244</v>
      </c>
      <c r="B82" s="165"/>
      <c r="C82" s="165"/>
      <c r="D82" s="165"/>
      <c r="E82" s="165"/>
      <c r="F82" s="165"/>
      <c r="G82" s="165"/>
      <c r="H82" s="165"/>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5"/>
      <c r="AF82" s="165"/>
      <c r="AG82" s="165"/>
      <c r="AH82" s="165"/>
      <c r="AI82" s="165"/>
      <c r="AJ82" s="165"/>
      <c r="AK82" s="165"/>
      <c r="AL82" s="165"/>
      <c r="AM82" s="165"/>
      <c r="AN82" s="165"/>
      <c r="AO82" s="166"/>
    </row>
    <row r="83" spans="1:41" x14ac:dyDescent="0.35">
      <c r="A83" s="137"/>
      <c r="B83" s="282" t="s">
        <v>145</v>
      </c>
      <c r="C83" s="283"/>
      <c r="D83" s="283"/>
      <c r="E83" s="283"/>
      <c r="F83" s="283"/>
      <c r="G83" s="283"/>
      <c r="H83" s="283"/>
      <c r="I83" s="283"/>
      <c r="J83" s="283"/>
      <c r="K83" s="283"/>
      <c r="L83" s="283"/>
      <c r="M83" s="283"/>
      <c r="N83" s="284"/>
      <c r="O83" s="279" t="s">
        <v>55</v>
      </c>
      <c r="P83" s="280"/>
      <c r="Q83" s="280"/>
      <c r="R83" s="280"/>
      <c r="S83" s="280"/>
      <c r="T83" s="280"/>
      <c r="U83" s="280"/>
      <c r="V83" s="280"/>
      <c r="W83" s="280"/>
      <c r="X83" s="280"/>
      <c r="Y83" s="280"/>
      <c r="Z83" s="280"/>
      <c r="AA83" s="280"/>
      <c r="AB83" s="281"/>
      <c r="AC83" s="281" t="s">
        <v>57</v>
      </c>
      <c r="AD83" s="281"/>
      <c r="AE83" s="281"/>
      <c r="AF83" s="281"/>
      <c r="AG83" s="281"/>
      <c r="AH83" s="281"/>
      <c r="AI83" s="281"/>
      <c r="AJ83" s="281"/>
      <c r="AK83" s="281"/>
      <c r="AL83" s="281"/>
      <c r="AM83" s="280"/>
      <c r="AN83" s="280"/>
      <c r="AO83" s="280"/>
    </row>
    <row r="84" spans="1:41" ht="44.15" customHeight="1" x14ac:dyDescent="0.35">
      <c r="A84" s="106" t="s">
        <v>35</v>
      </c>
      <c r="B84" s="107" t="s">
        <v>203</v>
      </c>
      <c r="C84" s="107" t="s">
        <v>204</v>
      </c>
      <c r="D84" s="107" t="s">
        <v>193</v>
      </c>
      <c r="E84" s="107" t="s">
        <v>194</v>
      </c>
      <c r="F84" s="107" t="s">
        <v>195</v>
      </c>
      <c r="G84" s="107" t="s">
        <v>196</v>
      </c>
      <c r="H84" s="107" t="s">
        <v>197</v>
      </c>
      <c r="I84" s="107" t="s">
        <v>198</v>
      </c>
      <c r="J84" s="107" t="s">
        <v>199</v>
      </c>
      <c r="K84" s="107" t="s">
        <v>200</v>
      </c>
      <c r="L84" s="107" t="s">
        <v>201</v>
      </c>
      <c r="M84" s="107" t="s">
        <v>202</v>
      </c>
      <c r="N84" s="107" t="s">
        <v>168</v>
      </c>
      <c r="O84" s="107" t="s">
        <v>219</v>
      </c>
      <c r="P84" s="107" t="s">
        <v>216</v>
      </c>
      <c r="Q84" s="107" t="s">
        <v>215</v>
      </c>
      <c r="R84" s="107" t="s">
        <v>214</v>
      </c>
      <c r="S84" s="107" t="s">
        <v>213</v>
      </c>
      <c r="T84" s="107" t="s">
        <v>212</v>
      </c>
      <c r="U84" s="107" t="s">
        <v>217</v>
      </c>
      <c r="V84" s="107" t="s">
        <v>211</v>
      </c>
      <c r="W84" s="107" t="s">
        <v>210</v>
      </c>
      <c r="X84" s="107" t="s">
        <v>209</v>
      </c>
      <c r="Y84" s="107" t="s">
        <v>208</v>
      </c>
      <c r="Z84" s="107" t="s">
        <v>207</v>
      </c>
      <c r="AA84" s="107" t="s">
        <v>206</v>
      </c>
      <c r="AB84" s="107" t="s">
        <v>205</v>
      </c>
      <c r="AC84" s="107" t="s">
        <v>60</v>
      </c>
      <c r="AD84" s="107" t="s">
        <v>61</v>
      </c>
      <c r="AE84" s="107" t="s">
        <v>62</v>
      </c>
      <c r="AF84" s="107" t="s">
        <v>63</v>
      </c>
      <c r="AG84" s="107" t="s">
        <v>64</v>
      </c>
      <c r="AH84" s="107" t="s">
        <v>65</v>
      </c>
      <c r="AI84" s="107" t="s">
        <v>66</v>
      </c>
      <c r="AJ84" s="107" t="s">
        <v>67</v>
      </c>
      <c r="AK84" s="107" t="s">
        <v>68</v>
      </c>
      <c r="AL84" s="107" t="s">
        <v>69</v>
      </c>
      <c r="AM84" s="107" t="s">
        <v>70</v>
      </c>
      <c r="AN84" s="107" t="s">
        <v>71</v>
      </c>
      <c r="AO84" s="131" t="s">
        <v>72</v>
      </c>
    </row>
    <row r="85" spans="1:41" x14ac:dyDescent="0.35">
      <c r="A85" s="74" t="s">
        <v>23</v>
      </c>
      <c r="B85" s="195">
        <v>1080487</v>
      </c>
      <c r="C85" s="195">
        <v>903812</v>
      </c>
      <c r="D85" s="167">
        <v>1037989</v>
      </c>
      <c r="E85" s="167">
        <v>1044937</v>
      </c>
      <c r="F85" s="167">
        <v>1085982</v>
      </c>
      <c r="G85" s="167">
        <v>991655</v>
      </c>
      <c r="H85" s="167">
        <v>1031097</v>
      </c>
      <c r="I85" s="167">
        <v>979980</v>
      </c>
      <c r="J85" s="167">
        <v>1015165</v>
      </c>
      <c r="K85" s="167">
        <v>1086277</v>
      </c>
      <c r="L85" s="167">
        <v>1001156</v>
      </c>
      <c r="M85" s="167">
        <v>971337</v>
      </c>
      <c r="N85" s="167">
        <f>SUM(B85:M85)/12</f>
        <v>1019156.1666666666</v>
      </c>
      <c r="O85" s="167">
        <v>895633</v>
      </c>
      <c r="P85" s="167">
        <v>686001</v>
      </c>
      <c r="Q85" s="167">
        <v>763159</v>
      </c>
      <c r="R85" s="167">
        <v>910633</v>
      </c>
      <c r="S85" s="167">
        <v>938941</v>
      </c>
      <c r="T85" s="167">
        <v>898050</v>
      </c>
      <c r="U85" s="167">
        <v>963053</v>
      </c>
      <c r="V85" s="167">
        <v>962056</v>
      </c>
      <c r="W85" s="167">
        <v>915812</v>
      </c>
      <c r="X85" s="167">
        <v>868240</v>
      </c>
      <c r="Y85" s="167">
        <v>926520</v>
      </c>
      <c r="Z85" s="167">
        <v>862375</v>
      </c>
      <c r="AA85" s="167">
        <v>1046829</v>
      </c>
      <c r="AB85" s="169">
        <f>SUM(O85:AA85)/13</f>
        <v>895177.07692307688</v>
      </c>
      <c r="AC85" s="124">
        <f t="shared" ref="AC85:AL89" si="12">(O85-D85)/D85</f>
        <v>-0.13714596204776736</v>
      </c>
      <c r="AD85" s="124">
        <f t="shared" si="12"/>
        <v>-0.34350013445786681</v>
      </c>
      <c r="AE85" s="124">
        <f t="shared" si="12"/>
        <v>-0.29726367472020715</v>
      </c>
      <c r="AF85" s="124">
        <f t="shared" si="12"/>
        <v>-8.170381836424967E-2</v>
      </c>
      <c r="AG85" s="124">
        <f t="shared" si="12"/>
        <v>-8.9376654184814816E-2</v>
      </c>
      <c r="AH85" s="124">
        <f t="shared" si="12"/>
        <v>-8.3603747015245214E-2</v>
      </c>
      <c r="AI85" s="124">
        <f t="shared" si="12"/>
        <v>-5.1333527062103208E-2</v>
      </c>
      <c r="AJ85" s="124">
        <f t="shared" si="12"/>
        <v>-0.11435481005305277</v>
      </c>
      <c r="AK85" s="124">
        <f t="shared" si="12"/>
        <v>-8.524545625257203E-2</v>
      </c>
      <c r="AL85" s="124">
        <f t="shared" si="12"/>
        <v>-0.10613926989294138</v>
      </c>
      <c r="AM85" s="124">
        <f>(Y85-B85)/B85</f>
        <v>-0.14249778109315522</v>
      </c>
      <c r="AN85" s="124">
        <f>(Z85-C85)/C85</f>
        <v>-4.5846923917805912E-2</v>
      </c>
      <c r="AO85" s="125">
        <f>(AA85-D85)/D85</f>
        <v>8.5164679009122439E-3</v>
      </c>
    </row>
    <row r="86" spans="1:41" x14ac:dyDescent="0.35">
      <c r="A86" s="74" t="s">
        <v>24</v>
      </c>
      <c r="B86" s="266">
        <v>3.4277136143239115E-2</v>
      </c>
      <c r="C86" s="266">
        <v>3.3944006054356435E-2</v>
      </c>
      <c r="D86" s="124">
        <v>3.4507109420234702E-2</v>
      </c>
      <c r="E86" s="124">
        <v>3.3966641051087293E-2</v>
      </c>
      <c r="F86" s="124">
        <v>3.4508859262860708E-2</v>
      </c>
      <c r="G86" s="124">
        <v>3.5234027963354189E-2</v>
      </c>
      <c r="H86" s="124">
        <v>3.8034248960088141E-2</v>
      </c>
      <c r="I86" s="124">
        <v>3.7481377170962671E-2</v>
      </c>
      <c r="J86" s="124">
        <v>3.6452202351341903E-2</v>
      </c>
      <c r="K86" s="124">
        <v>3.5867462903108507E-2</v>
      </c>
      <c r="L86" s="124">
        <v>3.6676601848263407E-2</v>
      </c>
      <c r="M86" s="124">
        <v>3.7685170028527691E-2</v>
      </c>
      <c r="N86" s="124">
        <f>((B85*B86)+(C85*C86)+(D85*D86)+(E85*E86)+(F85*F86)+(G85*G86)+(H85*H86)+(I85*I86)+(J85*J86)+(K85*K86)+(L85*L86)+(M85*M86))/SUM(B85:M85)</f>
        <v>3.570609149366543E-2</v>
      </c>
      <c r="O86" s="124">
        <v>0.149417227815411</v>
      </c>
      <c r="P86" s="124">
        <v>0.48132874441873991</v>
      </c>
      <c r="Q86" s="124">
        <v>0.3953697722230885</v>
      </c>
      <c r="R86" s="124">
        <v>0.30004952598906476</v>
      </c>
      <c r="S86" s="124">
        <v>0.25069945821941952</v>
      </c>
      <c r="T86" s="124">
        <v>0.22853293246478482</v>
      </c>
      <c r="U86" s="124">
        <v>0.23061243773707157</v>
      </c>
      <c r="V86" s="124">
        <v>0.23061131576540242</v>
      </c>
      <c r="W86" s="124">
        <v>0.26385764763947184</v>
      </c>
      <c r="X86" s="124">
        <v>0.33170897447710312</v>
      </c>
      <c r="Y86" s="124">
        <v>0.30165241980745156</v>
      </c>
      <c r="Z86" s="124">
        <v>0.28082910566748803</v>
      </c>
      <c r="AA86" s="124">
        <v>0.26259207568762427</v>
      </c>
      <c r="AB86" s="124">
        <f>((O85*O86)+(P85*P86)+(Q85*Q86)+(R85*R86)+(S85*S86)+(T85*T86)+(U85*U86)+(V85*V86)+(W85*W86)+(X85*X86)+(Y85*Y86)+(Z85*Z86)+(AA85*AA86))/SUM(O85:AA85)</f>
        <v>0.27925390266575534</v>
      </c>
      <c r="AC86" s="124" t="s">
        <v>46</v>
      </c>
      <c r="AD86" s="124" t="s">
        <v>46</v>
      </c>
      <c r="AE86" s="124" t="s">
        <v>46</v>
      </c>
      <c r="AF86" s="124" t="s">
        <v>46</v>
      </c>
      <c r="AG86" s="124" t="s">
        <v>46</v>
      </c>
      <c r="AH86" s="124" t="s">
        <v>46</v>
      </c>
      <c r="AI86" s="124" t="s">
        <v>46</v>
      </c>
      <c r="AJ86" s="124" t="s">
        <v>46</v>
      </c>
      <c r="AK86" s="124" t="s">
        <v>46</v>
      </c>
      <c r="AL86" s="124" t="s">
        <v>46</v>
      </c>
      <c r="AM86" s="124" t="s">
        <v>46</v>
      </c>
      <c r="AN86" s="124" t="s">
        <v>46</v>
      </c>
      <c r="AO86" s="125" t="s">
        <v>46</v>
      </c>
    </row>
    <row r="87" spans="1:41" x14ac:dyDescent="0.35">
      <c r="A87" s="74" t="s">
        <v>25</v>
      </c>
      <c r="B87" s="195">
        <v>119006</v>
      </c>
      <c r="C87" s="195">
        <v>103249</v>
      </c>
      <c r="D87" s="167">
        <v>112577</v>
      </c>
      <c r="E87" s="167">
        <v>115361</v>
      </c>
      <c r="F87" s="167">
        <v>123035</v>
      </c>
      <c r="G87" s="167">
        <v>110173</v>
      </c>
      <c r="H87" s="167">
        <v>116879</v>
      </c>
      <c r="I87" s="167">
        <v>108901</v>
      </c>
      <c r="J87" s="167">
        <v>116830</v>
      </c>
      <c r="K87" s="167">
        <v>127582</v>
      </c>
      <c r="L87" s="167">
        <v>116820</v>
      </c>
      <c r="M87" s="167">
        <v>107386</v>
      </c>
      <c r="N87" s="167">
        <f>SUM(B87:M87)/12</f>
        <v>114816.58333333333</v>
      </c>
      <c r="O87" s="167">
        <v>121307</v>
      </c>
      <c r="P87" s="167">
        <v>125238</v>
      </c>
      <c r="Q87" s="167">
        <v>128128</v>
      </c>
      <c r="R87" s="167">
        <v>139471</v>
      </c>
      <c r="S87" s="167">
        <v>133130</v>
      </c>
      <c r="T87" s="167">
        <v>124434</v>
      </c>
      <c r="U87" s="167">
        <v>137459</v>
      </c>
      <c r="V87" s="167">
        <v>138973</v>
      </c>
      <c r="W87" s="167">
        <v>137196</v>
      </c>
      <c r="X87" s="167">
        <v>137250</v>
      </c>
      <c r="Y87" s="167">
        <v>147344</v>
      </c>
      <c r="Z87" s="167">
        <v>139846</v>
      </c>
      <c r="AA87" s="167">
        <v>165918</v>
      </c>
      <c r="AB87" s="169">
        <f>SUM(O87:AA87)/13</f>
        <v>136591.84615384616</v>
      </c>
      <c r="AC87" s="124">
        <f>(O87-D87)/D87</f>
        <v>7.7546923439068369E-2</v>
      </c>
      <c r="AD87" s="124">
        <f t="shared" si="12"/>
        <v>8.561818985619056E-2</v>
      </c>
      <c r="AE87" s="124">
        <f t="shared" si="12"/>
        <v>4.139472507822977E-2</v>
      </c>
      <c r="AF87" s="124">
        <f t="shared" si="12"/>
        <v>0.2659272235484193</v>
      </c>
      <c r="AG87" s="124">
        <f t="shared" si="12"/>
        <v>0.1390412306744582</v>
      </c>
      <c r="AH87" s="124">
        <f t="shared" si="12"/>
        <v>0.14263413559104141</v>
      </c>
      <c r="AI87" s="124">
        <f t="shared" si="12"/>
        <v>0.17657279808268425</v>
      </c>
      <c r="AJ87" s="124">
        <f t="shared" si="12"/>
        <v>8.9283754761643491E-2</v>
      </c>
      <c r="AK87" s="124">
        <f t="shared" si="12"/>
        <v>0.17442218798151002</v>
      </c>
      <c r="AL87" s="124">
        <f t="shared" si="12"/>
        <v>0.27809956605144059</v>
      </c>
      <c r="AM87" s="124">
        <f>(Y87-B87)/B87</f>
        <v>0.23812244760768364</v>
      </c>
      <c r="AN87" s="124">
        <f>(Z87-C87)/C87</f>
        <v>0.35445379616267469</v>
      </c>
      <c r="AO87" s="125">
        <f>(AA87-D87)/D87</f>
        <v>0.47381792017907742</v>
      </c>
    </row>
    <row r="88" spans="1:41" x14ac:dyDescent="0.35">
      <c r="A88" s="74" t="s">
        <v>26</v>
      </c>
      <c r="B88" s="266">
        <v>3.5653664521116582E-2</v>
      </c>
      <c r="C88" s="266">
        <v>4.0368429718447639E-2</v>
      </c>
      <c r="D88" s="124">
        <v>3.9768336338683742E-2</v>
      </c>
      <c r="E88" s="124">
        <v>3.9848822392316297E-2</v>
      </c>
      <c r="F88" s="124">
        <v>4.0931442272524078E-2</v>
      </c>
      <c r="G88" s="124">
        <v>4.2369727610213029E-2</v>
      </c>
      <c r="H88" s="124">
        <v>4.3104407121895297E-2</v>
      </c>
      <c r="I88" s="124">
        <v>4.4425671022304665E-2</v>
      </c>
      <c r="J88" s="124">
        <v>3.7498930069331506E-2</v>
      </c>
      <c r="K88" s="124">
        <v>3.6658776316408272E-2</v>
      </c>
      <c r="L88" s="124">
        <v>4.2526964560862864E-2</v>
      </c>
      <c r="M88" s="124">
        <v>4.5024491088223789E-2</v>
      </c>
      <c r="N88" s="124">
        <f>((B87*B88)+(C87*C88)+(D87*D88)+(E87*E88)+(F87*F88)+(G87*G88)+(H87*H88)+(I87*I88)+(J87*J88)+(K87*K88)+(L87*L88)+(M87*M88))/SUM(B87:M87)</f>
        <v>4.0590826383238778E-2</v>
      </c>
      <c r="O88" s="124">
        <v>0.15104651833777111</v>
      </c>
      <c r="P88" s="124">
        <v>0.4871844009006851</v>
      </c>
      <c r="Q88" s="124">
        <v>0.45099431818181818</v>
      </c>
      <c r="R88" s="124">
        <v>0.35309132364434181</v>
      </c>
      <c r="S88" s="124">
        <v>0.29733343348606628</v>
      </c>
      <c r="T88" s="124">
        <v>0.27382387450375301</v>
      </c>
      <c r="U88" s="124">
        <v>0.26888017517950807</v>
      </c>
      <c r="V88" s="124">
        <v>0.2745713196088449</v>
      </c>
      <c r="W88" s="124">
        <v>0.30646666083559287</v>
      </c>
      <c r="X88" s="124">
        <v>0.37211657559198541</v>
      </c>
      <c r="Y88" s="124">
        <v>0.35144288196329676</v>
      </c>
      <c r="Z88" s="124">
        <v>0.3368705576133747</v>
      </c>
      <c r="AA88" s="124">
        <v>0.31296182451572463</v>
      </c>
      <c r="AB88" s="124">
        <f>((O87*O88)+(P87*P88)+(Q87*Q88)+(R87*R88)+(S87*S88)+(T87*T88)+(U87*U88)+(V87*V88)+(W87*W88)+(X87*X88)+(Y87*Y88)+(Z87*Z88)+(AA87*AA88))/SUM(O87:AA87)</f>
        <v>0.32611531040821223</v>
      </c>
      <c r="AC88" s="124" t="s">
        <v>46</v>
      </c>
      <c r="AD88" s="124" t="s">
        <v>46</v>
      </c>
      <c r="AE88" s="124" t="s">
        <v>46</v>
      </c>
      <c r="AF88" s="124" t="s">
        <v>46</v>
      </c>
      <c r="AG88" s="124" t="s">
        <v>46</v>
      </c>
      <c r="AH88" s="124" t="s">
        <v>46</v>
      </c>
      <c r="AI88" s="124" t="s">
        <v>46</v>
      </c>
      <c r="AJ88" s="124" t="s">
        <v>46</v>
      </c>
      <c r="AK88" s="124" t="s">
        <v>46</v>
      </c>
      <c r="AL88" s="124" t="s">
        <v>46</v>
      </c>
      <c r="AM88" s="124" t="s">
        <v>46</v>
      </c>
      <c r="AN88" s="124" t="s">
        <v>46</v>
      </c>
      <c r="AO88" s="125" t="s">
        <v>46</v>
      </c>
    </row>
    <row r="89" spans="1:41" x14ac:dyDescent="0.35">
      <c r="A89" s="181" t="s">
        <v>28</v>
      </c>
      <c r="B89" s="235">
        <v>176548</v>
      </c>
      <c r="C89" s="235">
        <v>153712</v>
      </c>
      <c r="D89" s="229">
        <v>173032</v>
      </c>
      <c r="E89" s="229">
        <v>176919</v>
      </c>
      <c r="F89" s="229">
        <v>185426</v>
      </c>
      <c r="G89" s="229">
        <v>171003</v>
      </c>
      <c r="H89" s="229">
        <v>175368</v>
      </c>
      <c r="I89" s="229">
        <v>166532</v>
      </c>
      <c r="J89" s="229">
        <v>174775</v>
      </c>
      <c r="K89" s="229">
        <v>211465</v>
      </c>
      <c r="L89" s="229">
        <v>186985</v>
      </c>
      <c r="M89" s="229">
        <v>162171</v>
      </c>
      <c r="N89" s="229">
        <f>SUM(B89:M89)/12</f>
        <v>176161.33333333334</v>
      </c>
      <c r="O89" s="229">
        <v>166668</v>
      </c>
      <c r="P89" s="229">
        <v>110640</v>
      </c>
      <c r="Q89" s="229">
        <v>121909</v>
      </c>
      <c r="R89" s="229">
        <v>145153</v>
      </c>
      <c r="S89" s="229">
        <v>150816</v>
      </c>
      <c r="T89" s="229">
        <v>144590</v>
      </c>
      <c r="U89" s="229">
        <v>153638</v>
      </c>
      <c r="V89" s="229">
        <v>186959</v>
      </c>
      <c r="W89" s="229">
        <v>164045</v>
      </c>
      <c r="X89" s="229">
        <v>143309</v>
      </c>
      <c r="Y89" s="229">
        <v>149543</v>
      </c>
      <c r="Z89" s="229">
        <v>141643</v>
      </c>
      <c r="AA89" s="229">
        <v>166785</v>
      </c>
      <c r="AB89" s="230">
        <f>SUM(O89:AA89)/13</f>
        <v>149669.07692307694</v>
      </c>
      <c r="AC89" s="175">
        <f>(O89-D89)/D89</f>
        <v>-3.6779324055666002E-2</v>
      </c>
      <c r="AD89" s="175">
        <f t="shared" si="12"/>
        <v>-0.37462906753938241</v>
      </c>
      <c r="AE89" s="175">
        <f t="shared" si="12"/>
        <v>-0.34254635272291911</v>
      </c>
      <c r="AF89" s="175">
        <f t="shared" si="12"/>
        <v>-0.15116693859172062</v>
      </c>
      <c r="AG89" s="175">
        <f t="shared" si="12"/>
        <v>-0.14000273710140962</v>
      </c>
      <c r="AH89" s="175">
        <f t="shared" si="12"/>
        <v>-0.13175846083635578</v>
      </c>
      <c r="AI89" s="175">
        <f t="shared" si="12"/>
        <v>-0.1209383493062509</v>
      </c>
      <c r="AJ89" s="175">
        <f t="shared" si="12"/>
        <v>-0.11588678977608588</v>
      </c>
      <c r="AK89" s="175">
        <f t="shared" si="12"/>
        <v>-0.12268363772495119</v>
      </c>
      <c r="AL89" s="175">
        <f t="shared" si="12"/>
        <v>-0.11630932780830111</v>
      </c>
      <c r="AM89" s="175">
        <f>(Y89-B89)/B89</f>
        <v>-0.15296123433853684</v>
      </c>
      <c r="AN89" s="175">
        <f>(Z89-C89)/C89</f>
        <v>-7.8516966795045273E-2</v>
      </c>
      <c r="AO89" s="189">
        <f>(AA89-D89)/D89</f>
        <v>-3.6103148550557122E-2</v>
      </c>
    </row>
    <row r="90" spans="1:41" ht="17.25" customHeight="1" x14ac:dyDescent="0.35">
      <c r="A90" s="56" t="s">
        <v>29</v>
      </c>
      <c r="B90" s="2"/>
      <c r="C90" s="2"/>
      <c r="D90" s="2"/>
      <c r="E90" s="2"/>
      <c r="F90" s="2"/>
      <c r="G90" s="2"/>
      <c r="H90" s="2"/>
      <c r="I90" s="2"/>
      <c r="J90" s="2"/>
      <c r="K90" s="2"/>
      <c r="L90" s="2"/>
      <c r="M90" s="2"/>
      <c r="N90" s="57"/>
      <c r="O90" s="2"/>
      <c r="P90" s="2"/>
      <c r="Q90" s="2"/>
      <c r="R90" s="2"/>
      <c r="S90" s="2"/>
      <c r="T90" s="2"/>
      <c r="U90" s="2"/>
      <c r="V90" s="2"/>
      <c r="W90" s="2"/>
      <c r="X90" s="2"/>
      <c r="Y90" s="58"/>
      <c r="Z90" s="3"/>
      <c r="AA90" s="3"/>
      <c r="AB90" s="3"/>
      <c r="AC90" s="3"/>
      <c r="AD90" s="3"/>
      <c r="AE90" s="3"/>
      <c r="AF90" s="3"/>
      <c r="AG90" s="3"/>
      <c r="AH90" s="3"/>
      <c r="AI90" s="3"/>
      <c r="AJ90" s="3"/>
    </row>
    <row r="91" spans="1:41" ht="12" customHeight="1" x14ac:dyDescent="0.35">
      <c r="A91" s="75" t="s">
        <v>125</v>
      </c>
      <c r="B91" s="2"/>
      <c r="C91" s="2"/>
      <c r="D91" s="2"/>
      <c r="E91" s="2"/>
      <c r="F91" s="2"/>
      <c r="G91" s="2"/>
      <c r="H91" s="2"/>
      <c r="I91" s="2"/>
      <c r="J91" s="2"/>
      <c r="K91" s="2"/>
      <c r="L91" s="2"/>
      <c r="M91" s="2"/>
      <c r="N91" s="57"/>
      <c r="O91" s="2"/>
      <c r="P91" s="2"/>
      <c r="Q91" s="2"/>
      <c r="R91" s="2"/>
      <c r="S91" s="2"/>
      <c r="T91" s="2"/>
      <c r="U91" s="2"/>
      <c r="V91" s="2"/>
      <c r="W91" s="2"/>
      <c r="X91" s="2"/>
      <c r="Y91" s="58"/>
      <c r="Z91" s="3"/>
      <c r="AA91" s="3"/>
      <c r="AB91" s="3"/>
      <c r="AC91" s="3"/>
      <c r="AD91" s="3"/>
      <c r="AE91" s="3"/>
      <c r="AF91" s="3"/>
      <c r="AG91" s="3"/>
      <c r="AH91" s="3"/>
      <c r="AI91" s="3"/>
      <c r="AJ91" s="3"/>
    </row>
    <row r="92" spans="1:41" ht="12" customHeight="1" x14ac:dyDescent="0.35">
      <c r="A92" s="75" t="s">
        <v>30</v>
      </c>
      <c r="B92" s="29"/>
      <c r="C92" s="29"/>
      <c r="D92" s="29"/>
      <c r="E92" s="29"/>
      <c r="F92" s="29"/>
      <c r="G92" s="29"/>
      <c r="H92" s="29"/>
      <c r="I92" s="29"/>
      <c r="J92" s="29"/>
      <c r="K92" s="29"/>
      <c r="L92" s="29"/>
      <c r="M92" s="29"/>
      <c r="N92" s="84"/>
      <c r="O92" s="29"/>
      <c r="P92" s="29"/>
      <c r="Q92" s="29"/>
      <c r="R92" s="29"/>
      <c r="S92" s="29"/>
      <c r="T92" s="29"/>
      <c r="U92" s="29"/>
      <c r="V92" s="29"/>
      <c r="W92" s="29"/>
      <c r="X92" s="29"/>
      <c r="Y92" s="85"/>
      <c r="Z92" s="30"/>
      <c r="AA92" s="30"/>
      <c r="AB92" s="30"/>
      <c r="AC92" s="30"/>
      <c r="AD92" s="30"/>
      <c r="AE92" s="30"/>
      <c r="AF92" s="30"/>
      <c r="AG92" s="30"/>
      <c r="AH92" s="30"/>
      <c r="AI92" s="30"/>
      <c r="AJ92" s="30"/>
      <c r="AK92" s="31"/>
      <c r="AL92" s="31"/>
      <c r="AM92" s="31"/>
      <c r="AN92" s="31"/>
      <c r="AO92" s="243"/>
    </row>
    <row r="93" spans="1:41" ht="12" customHeight="1" x14ac:dyDescent="0.35">
      <c r="A93" s="75" t="s">
        <v>43</v>
      </c>
      <c r="B93" s="26"/>
      <c r="C93" s="26"/>
      <c r="D93" s="26"/>
      <c r="E93" s="26"/>
      <c r="F93" s="26"/>
      <c r="G93" s="26"/>
      <c r="H93" s="26"/>
      <c r="I93" s="26"/>
      <c r="J93" s="26"/>
      <c r="K93" s="2"/>
      <c r="L93" s="2"/>
      <c r="M93" s="2"/>
      <c r="N93" s="57"/>
      <c r="O93" s="2"/>
      <c r="P93" s="2"/>
      <c r="Q93" s="2"/>
      <c r="R93" s="2"/>
      <c r="S93" s="2"/>
      <c r="T93" s="2"/>
      <c r="U93" s="2"/>
      <c r="V93" s="2"/>
      <c r="W93" s="2"/>
      <c r="X93" s="2"/>
      <c r="Y93" s="58"/>
      <c r="Z93" s="3"/>
      <c r="AA93" s="3"/>
      <c r="AB93" s="3"/>
      <c r="AC93" s="3"/>
      <c r="AD93" s="3"/>
      <c r="AE93" s="3"/>
      <c r="AF93" s="3"/>
      <c r="AG93" s="3"/>
      <c r="AH93" s="3"/>
      <c r="AI93" s="3"/>
      <c r="AJ93" s="3"/>
    </row>
    <row r="94" spans="1:41" ht="12" customHeight="1" x14ac:dyDescent="0.35">
      <c r="A94" s="241" t="s">
        <v>49</v>
      </c>
      <c r="B94" s="241"/>
      <c r="C94" s="241"/>
      <c r="D94" s="241"/>
      <c r="E94" s="241"/>
      <c r="F94" s="241"/>
      <c r="G94" s="241"/>
      <c r="H94" s="241"/>
      <c r="I94" s="241"/>
      <c r="J94" s="241"/>
      <c r="K94" s="228"/>
      <c r="L94" s="228"/>
      <c r="M94" s="228"/>
      <c r="N94" s="228"/>
      <c r="O94" s="228"/>
      <c r="P94" s="228"/>
      <c r="Q94" s="228"/>
      <c r="R94" s="228"/>
      <c r="S94" s="228"/>
      <c r="T94" s="228"/>
      <c r="U94" s="228"/>
      <c r="V94" s="228"/>
      <c r="W94" s="228"/>
      <c r="X94" s="228"/>
      <c r="Y94" s="228"/>
      <c r="Z94" s="228"/>
      <c r="AA94" s="228"/>
      <c r="AB94" s="228"/>
      <c r="AC94" s="228"/>
      <c r="AD94" s="228"/>
      <c r="AE94" s="228"/>
      <c r="AF94" s="228"/>
      <c r="AG94" s="228"/>
      <c r="AH94" s="228"/>
      <c r="AI94" s="228"/>
      <c r="AJ94" s="228"/>
      <c r="AK94" s="228"/>
      <c r="AL94" s="228"/>
      <c r="AM94" s="228"/>
      <c r="AN94" s="228"/>
      <c r="AO94" s="244"/>
    </row>
    <row r="95" spans="1:41" ht="12" customHeight="1" x14ac:dyDescent="0.35">
      <c r="A95" s="92" t="s">
        <v>59</v>
      </c>
      <c r="B95" s="92"/>
      <c r="C95" s="92"/>
      <c r="D95" s="29"/>
      <c r="E95" s="29"/>
      <c r="F95" s="29"/>
      <c r="G95" s="29"/>
      <c r="H95" s="29"/>
      <c r="I95" s="29"/>
      <c r="J95" s="29"/>
      <c r="K95" s="199"/>
      <c r="L95" s="199"/>
      <c r="M95" s="199"/>
      <c r="N95" s="59"/>
      <c r="O95" s="199"/>
      <c r="P95" s="199"/>
      <c r="Q95" s="199"/>
      <c r="R95" s="199"/>
      <c r="S95" s="199"/>
      <c r="T95" s="199"/>
      <c r="U95" s="199"/>
      <c r="V95" s="199"/>
      <c r="W95" s="199"/>
      <c r="X95" s="199"/>
      <c r="Y95" s="60"/>
      <c r="Z95" s="200"/>
      <c r="AA95" s="200"/>
      <c r="AB95" s="200"/>
      <c r="AC95" s="200"/>
      <c r="AD95" s="200"/>
      <c r="AE95" s="200"/>
      <c r="AF95" s="200"/>
      <c r="AG95" s="200"/>
      <c r="AH95" s="200"/>
      <c r="AI95" s="200"/>
      <c r="AJ95" s="200"/>
      <c r="AK95" s="113"/>
      <c r="AL95" s="113"/>
      <c r="AM95" s="113"/>
      <c r="AN95" s="113"/>
      <c r="AO95" s="153"/>
    </row>
    <row r="96" spans="1:41" ht="12" customHeight="1" x14ac:dyDescent="0.35">
      <c r="A96" s="278" t="s">
        <v>268</v>
      </c>
      <c r="B96" s="92"/>
      <c r="C96" s="92"/>
      <c r="D96" s="29"/>
      <c r="E96" s="29"/>
      <c r="F96" s="29"/>
      <c r="G96" s="29"/>
      <c r="H96" s="29"/>
      <c r="I96" s="29"/>
      <c r="J96" s="29"/>
      <c r="K96" s="29"/>
      <c r="L96" s="29"/>
      <c r="M96" s="29"/>
      <c r="N96" s="84"/>
      <c r="O96" s="29"/>
      <c r="P96" s="29"/>
      <c r="Q96" s="29"/>
      <c r="R96" s="29"/>
      <c r="S96" s="29"/>
      <c r="T96" s="29"/>
      <c r="U96" s="29"/>
      <c r="V96" s="29"/>
      <c r="W96" s="29"/>
      <c r="X96" s="29"/>
      <c r="Y96" s="85"/>
      <c r="Z96" s="30"/>
      <c r="AA96" s="30"/>
      <c r="AB96" s="30"/>
      <c r="AC96" s="30"/>
      <c r="AD96" s="30"/>
      <c r="AE96" s="30"/>
      <c r="AF96" s="30"/>
      <c r="AG96" s="30"/>
      <c r="AH96" s="30"/>
      <c r="AI96" s="30"/>
      <c r="AJ96" s="30"/>
      <c r="AK96" s="31"/>
      <c r="AL96" s="31"/>
      <c r="AM96" s="31"/>
      <c r="AN96" s="31"/>
      <c r="AO96" s="243"/>
    </row>
    <row r="97" spans="1:41" ht="12" customHeight="1" x14ac:dyDescent="0.35">
      <c r="A97" s="92" t="s">
        <v>45</v>
      </c>
      <c r="B97" s="92"/>
      <c r="C97" s="92"/>
      <c r="D97" s="29"/>
      <c r="E97" s="29"/>
      <c r="F97" s="29"/>
      <c r="G97" s="29"/>
      <c r="H97" s="29"/>
      <c r="I97" s="29"/>
      <c r="J97" s="29"/>
      <c r="K97" s="23"/>
      <c r="L97" s="23"/>
      <c r="M97" s="23"/>
      <c r="N97" s="59"/>
      <c r="O97" s="23"/>
      <c r="P97" s="23"/>
      <c r="Q97" s="23"/>
      <c r="R97" s="23"/>
      <c r="S97" s="23"/>
      <c r="T97" s="23"/>
      <c r="U97" s="23"/>
      <c r="V97" s="23"/>
      <c r="W97" s="23"/>
      <c r="X97" s="23"/>
      <c r="Y97" s="60"/>
      <c r="Z97" s="24"/>
      <c r="AA97" s="24"/>
      <c r="AB97" s="24"/>
      <c r="AC97" s="24"/>
      <c r="AD97" s="24"/>
      <c r="AE97" s="24"/>
      <c r="AF97" s="24"/>
      <c r="AG97" s="24"/>
      <c r="AH97" s="24"/>
      <c r="AI97" s="24"/>
      <c r="AJ97" s="24"/>
      <c r="AK97" s="113"/>
      <c r="AL97" s="113"/>
      <c r="AM97" s="113"/>
      <c r="AN97" s="113"/>
      <c r="AO97" s="153"/>
    </row>
    <row r="98" spans="1:41" ht="12" customHeight="1" x14ac:dyDescent="0.35">
      <c r="A98" s="75" t="s">
        <v>269</v>
      </c>
      <c r="B98" s="92"/>
      <c r="C98" s="92"/>
      <c r="D98" s="29"/>
      <c r="E98" s="29"/>
      <c r="F98" s="29"/>
      <c r="G98" s="29"/>
      <c r="H98" s="29"/>
      <c r="I98" s="29"/>
      <c r="J98" s="29"/>
      <c r="K98" s="23"/>
      <c r="L98" s="23"/>
      <c r="M98" s="23"/>
      <c r="N98" s="59"/>
      <c r="O98" s="23"/>
      <c r="P98" s="23"/>
      <c r="Q98" s="23"/>
      <c r="R98" s="23"/>
      <c r="S98" s="23"/>
      <c r="T98" s="23"/>
      <c r="U98" s="23"/>
      <c r="V98" s="23"/>
      <c r="W98" s="23"/>
      <c r="X98" s="23"/>
      <c r="Y98" s="60"/>
      <c r="Z98" s="24"/>
      <c r="AA98" s="24"/>
      <c r="AB98" s="24"/>
      <c r="AC98" s="24"/>
      <c r="AD98" s="24"/>
      <c r="AE98" s="24"/>
      <c r="AF98" s="24"/>
      <c r="AG98" s="24"/>
      <c r="AH98" s="24"/>
      <c r="AI98" s="24"/>
      <c r="AJ98" s="24"/>
      <c r="AK98" s="113"/>
      <c r="AL98" s="113"/>
      <c r="AM98" s="113"/>
      <c r="AN98" s="113"/>
      <c r="AO98" s="153"/>
    </row>
    <row r="99" spans="1:41" ht="12" customHeight="1" x14ac:dyDescent="0.35">
      <c r="A99" s="56" t="s">
        <v>32</v>
      </c>
      <c r="B99" s="56"/>
      <c r="C99" s="56"/>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53"/>
    </row>
    <row r="100" spans="1:41" ht="30" customHeight="1" x14ac:dyDescent="0.35">
      <c r="A100" s="61" t="s">
        <v>270</v>
      </c>
      <c r="B100" s="61"/>
      <c r="C100" s="61"/>
      <c r="D100" s="154"/>
      <c r="E100" s="154"/>
      <c r="F100" s="154"/>
      <c r="G100" s="154"/>
      <c r="H100" s="154"/>
      <c r="I100" s="154"/>
      <c r="J100" s="154"/>
      <c r="K100" s="154"/>
      <c r="L100" s="154"/>
      <c r="M100" s="154"/>
      <c r="N100" s="154"/>
      <c r="O100" s="154"/>
      <c r="P100" s="154"/>
      <c r="Q100" s="154"/>
      <c r="R100" s="154"/>
      <c r="S100" s="154"/>
      <c r="T100" s="154"/>
      <c r="U100" s="154"/>
      <c r="V100" s="154"/>
      <c r="W100" s="154"/>
      <c r="X100" s="154"/>
      <c r="Y100" s="154"/>
      <c r="Z100" s="154"/>
      <c r="AA100" s="154"/>
      <c r="AB100" s="154"/>
      <c r="AC100" s="154"/>
      <c r="AD100" s="154"/>
      <c r="AE100" s="154"/>
      <c r="AF100" s="154"/>
      <c r="AG100" s="154"/>
      <c r="AH100" s="154"/>
      <c r="AI100" s="154"/>
      <c r="AJ100" s="154"/>
      <c r="AK100" s="154"/>
      <c r="AL100" s="154"/>
      <c r="AM100" s="154"/>
      <c r="AN100" s="154"/>
      <c r="AO100" s="155"/>
    </row>
    <row r="101" spans="1:41" ht="20.25" customHeight="1" x14ac:dyDescent="0.35">
      <c r="A101" s="191" t="s">
        <v>245</v>
      </c>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240"/>
    </row>
    <row r="102" spans="1:41" x14ac:dyDescent="0.35">
      <c r="A102" s="137"/>
      <c r="B102" s="282" t="s">
        <v>145</v>
      </c>
      <c r="C102" s="283"/>
      <c r="D102" s="283"/>
      <c r="E102" s="283"/>
      <c r="F102" s="283"/>
      <c r="G102" s="283"/>
      <c r="H102" s="283"/>
      <c r="I102" s="283"/>
      <c r="J102" s="283"/>
      <c r="K102" s="283"/>
      <c r="L102" s="283"/>
      <c r="M102" s="283"/>
      <c r="N102" s="284"/>
      <c r="O102" s="279" t="s">
        <v>55</v>
      </c>
      <c r="P102" s="280"/>
      <c r="Q102" s="280"/>
      <c r="R102" s="280"/>
      <c r="S102" s="280"/>
      <c r="T102" s="280"/>
      <c r="U102" s="280"/>
      <c r="V102" s="280"/>
      <c r="W102" s="280"/>
      <c r="X102" s="280"/>
      <c r="Y102" s="280"/>
      <c r="Z102" s="280"/>
      <c r="AA102" s="280"/>
      <c r="AB102" s="281"/>
      <c r="AC102" s="281" t="s">
        <v>57</v>
      </c>
      <c r="AD102" s="281"/>
      <c r="AE102" s="281"/>
      <c r="AF102" s="281"/>
      <c r="AG102" s="281"/>
      <c r="AH102" s="281"/>
      <c r="AI102" s="281"/>
      <c r="AJ102" s="281"/>
      <c r="AK102" s="281"/>
      <c r="AL102" s="281"/>
      <c r="AM102" s="280"/>
      <c r="AN102" s="280"/>
      <c r="AO102" s="280"/>
    </row>
    <row r="103" spans="1:41" ht="44.15" customHeight="1" x14ac:dyDescent="0.35">
      <c r="A103" s="106" t="s">
        <v>35</v>
      </c>
      <c r="B103" s="107" t="s">
        <v>203</v>
      </c>
      <c r="C103" s="107" t="s">
        <v>204</v>
      </c>
      <c r="D103" s="107" t="s">
        <v>193</v>
      </c>
      <c r="E103" s="107" t="s">
        <v>194</v>
      </c>
      <c r="F103" s="107" t="s">
        <v>195</v>
      </c>
      <c r="G103" s="107" t="s">
        <v>196</v>
      </c>
      <c r="H103" s="107" t="s">
        <v>197</v>
      </c>
      <c r="I103" s="107" t="s">
        <v>198</v>
      </c>
      <c r="J103" s="107" t="s">
        <v>199</v>
      </c>
      <c r="K103" s="107" t="s">
        <v>200</v>
      </c>
      <c r="L103" s="107" t="s">
        <v>201</v>
      </c>
      <c r="M103" s="107" t="s">
        <v>202</v>
      </c>
      <c r="N103" s="107" t="s">
        <v>168</v>
      </c>
      <c r="O103" s="107" t="s">
        <v>219</v>
      </c>
      <c r="P103" s="107" t="s">
        <v>216</v>
      </c>
      <c r="Q103" s="107" t="s">
        <v>215</v>
      </c>
      <c r="R103" s="107" t="s">
        <v>214</v>
      </c>
      <c r="S103" s="107" t="s">
        <v>213</v>
      </c>
      <c r="T103" s="107" t="s">
        <v>212</v>
      </c>
      <c r="U103" s="107" t="s">
        <v>217</v>
      </c>
      <c r="V103" s="107" t="s">
        <v>211</v>
      </c>
      <c r="W103" s="107" t="s">
        <v>210</v>
      </c>
      <c r="X103" s="107" t="s">
        <v>209</v>
      </c>
      <c r="Y103" s="107" t="s">
        <v>208</v>
      </c>
      <c r="Z103" s="107" t="s">
        <v>207</v>
      </c>
      <c r="AA103" s="107" t="s">
        <v>206</v>
      </c>
      <c r="AB103" s="107" t="s">
        <v>205</v>
      </c>
      <c r="AC103" s="107" t="s">
        <v>60</v>
      </c>
      <c r="AD103" s="107" t="s">
        <v>61</v>
      </c>
      <c r="AE103" s="107" t="s">
        <v>62</v>
      </c>
      <c r="AF103" s="107" t="s">
        <v>63</v>
      </c>
      <c r="AG103" s="107" t="s">
        <v>64</v>
      </c>
      <c r="AH103" s="107" t="s">
        <v>65</v>
      </c>
      <c r="AI103" s="107" t="s">
        <v>66</v>
      </c>
      <c r="AJ103" s="107" t="s">
        <v>67</v>
      </c>
      <c r="AK103" s="107" t="s">
        <v>68</v>
      </c>
      <c r="AL103" s="107" t="s">
        <v>69</v>
      </c>
      <c r="AM103" s="107" t="s">
        <v>70</v>
      </c>
      <c r="AN103" s="107" t="s">
        <v>71</v>
      </c>
      <c r="AO103" s="131" t="s">
        <v>72</v>
      </c>
    </row>
    <row r="104" spans="1:41" x14ac:dyDescent="0.35">
      <c r="A104" s="74" t="s">
        <v>23</v>
      </c>
      <c r="B104" s="195">
        <v>1502441</v>
      </c>
      <c r="C104" s="195">
        <v>1258754</v>
      </c>
      <c r="D104" s="167">
        <v>1446302</v>
      </c>
      <c r="E104" s="167">
        <v>1444900</v>
      </c>
      <c r="F104" s="167">
        <v>1499909</v>
      </c>
      <c r="G104" s="167">
        <v>1371181</v>
      </c>
      <c r="H104" s="167">
        <v>1428523</v>
      </c>
      <c r="I104" s="167">
        <v>1357073</v>
      </c>
      <c r="J104" s="167">
        <v>1405982</v>
      </c>
      <c r="K104" s="167">
        <v>1502048</v>
      </c>
      <c r="L104" s="167">
        <v>1401779</v>
      </c>
      <c r="M104" s="167">
        <v>1372743</v>
      </c>
      <c r="N104" s="167">
        <f>SUM(B104:M104)/12</f>
        <v>1415969.5833333333</v>
      </c>
      <c r="O104" s="167">
        <v>1251814</v>
      </c>
      <c r="P104" s="167">
        <v>944018</v>
      </c>
      <c r="Q104" s="167">
        <v>1049942</v>
      </c>
      <c r="R104" s="167">
        <v>1257245</v>
      </c>
      <c r="S104" s="167">
        <v>1298324</v>
      </c>
      <c r="T104" s="167">
        <v>1242039</v>
      </c>
      <c r="U104" s="167">
        <v>1321954</v>
      </c>
      <c r="V104" s="167">
        <v>1330216</v>
      </c>
      <c r="W104" s="167">
        <v>1265737</v>
      </c>
      <c r="X104" s="167">
        <v>1207863</v>
      </c>
      <c r="Y104" s="167">
        <v>1292482</v>
      </c>
      <c r="Z104" s="167">
        <v>1201740</v>
      </c>
      <c r="AA104" s="167">
        <v>1457548</v>
      </c>
      <c r="AB104" s="169">
        <f>SUM(O104:AA104)/13</f>
        <v>1240070.923076923</v>
      </c>
      <c r="AC104" s="124">
        <f t="shared" ref="AC104:AL108" si="13">(O104-D104)/D104</f>
        <v>-0.13447260668933597</v>
      </c>
      <c r="AD104" s="124">
        <f t="shared" si="13"/>
        <v>-0.34665513184303415</v>
      </c>
      <c r="AE104" s="124">
        <f t="shared" si="13"/>
        <v>-0.29999619976945269</v>
      </c>
      <c r="AF104" s="124">
        <f t="shared" si="13"/>
        <v>-8.3093333411125153E-2</v>
      </c>
      <c r="AG104" s="124">
        <f t="shared" si="13"/>
        <v>-9.1142389727011747E-2</v>
      </c>
      <c r="AH104" s="124">
        <f t="shared" si="13"/>
        <v>-8.4766257968436481E-2</v>
      </c>
      <c r="AI104" s="124">
        <f t="shared" si="13"/>
        <v>-5.9764634255630583E-2</v>
      </c>
      <c r="AJ104" s="124">
        <f t="shared" si="13"/>
        <v>-0.11439847461599097</v>
      </c>
      <c r="AK104" s="124">
        <f t="shared" si="13"/>
        <v>-9.7049534912422006E-2</v>
      </c>
      <c r="AL104" s="124">
        <f t="shared" si="13"/>
        <v>-0.12010988218479351</v>
      </c>
      <c r="AM104" s="124">
        <f>(Y104-B104)/B104</f>
        <v>-0.13974525455575293</v>
      </c>
      <c r="AN104" s="124">
        <f>(Z104-C104)/C104</f>
        <v>-4.5293997079651781E-2</v>
      </c>
      <c r="AO104" s="125">
        <f>(AA104-D104)/D104</f>
        <v>7.7756927667942104E-3</v>
      </c>
    </row>
    <row r="105" spans="1:41" x14ac:dyDescent="0.35">
      <c r="A105" s="74" t="s">
        <v>24</v>
      </c>
      <c r="B105" s="266">
        <v>3.3543413684796942E-2</v>
      </c>
      <c r="C105" s="266">
        <v>3.4101977034432462E-2</v>
      </c>
      <c r="D105" s="124">
        <v>3.4824677003834605E-2</v>
      </c>
      <c r="E105" s="124">
        <v>3.4431448543151777E-2</v>
      </c>
      <c r="F105" s="124">
        <v>3.4702105261052503E-2</v>
      </c>
      <c r="G105" s="124">
        <v>3.5603614694194277E-2</v>
      </c>
      <c r="H105" s="124">
        <v>3.865391036756146E-2</v>
      </c>
      <c r="I105" s="124">
        <v>3.8470295997341336E-2</v>
      </c>
      <c r="J105" s="124">
        <v>3.694713019085593E-2</v>
      </c>
      <c r="K105" s="124">
        <v>3.6362353267006112E-2</v>
      </c>
      <c r="L105" s="124">
        <v>3.6616328251457615E-2</v>
      </c>
      <c r="M105" s="124">
        <v>3.7837381068415575E-2</v>
      </c>
      <c r="N105" s="124">
        <f>((B104*B105)+(C104*C105)+(D104*D105)+(E104*E105)+(F104*F105)+(G104*G105)+(H104*H105)+(I104*I105)+(J104*J105)+(K104*K105)+(L104*L105)+(M104*M105))/SUM(B104:M104)</f>
        <v>3.5992298563381334E-2</v>
      </c>
      <c r="O105" s="124">
        <v>0.14678858041210596</v>
      </c>
      <c r="P105" s="124">
        <v>0.48537527886120818</v>
      </c>
      <c r="Q105" s="124">
        <v>0.4000906716751973</v>
      </c>
      <c r="R105" s="124">
        <v>0.30036866322793093</v>
      </c>
      <c r="S105" s="124">
        <v>0.25141567128082049</v>
      </c>
      <c r="T105" s="124">
        <v>0.22896624019052542</v>
      </c>
      <c r="U105" s="124">
        <v>0.23205421671253312</v>
      </c>
      <c r="V105" s="124">
        <v>0.23125417225473155</v>
      </c>
      <c r="W105" s="124">
        <v>0.26414808131547074</v>
      </c>
      <c r="X105" s="124">
        <v>0.33104251061585627</v>
      </c>
      <c r="Y105" s="124">
        <v>0.30360345443882392</v>
      </c>
      <c r="Z105" s="124">
        <v>0.28201857306904987</v>
      </c>
      <c r="AA105" s="124">
        <v>0.26394671050284452</v>
      </c>
      <c r="AB105" s="124">
        <f>((O104*O105)+(P104*P105)+(Q104*Q105)+(R104*R105)+(S104*S105)+(T104*T105)+(U104*U105)+(V104*V105)+(W104*W105)+(X104*X105)+(Y104*Y105)+(Z104*Z105)+(AA104*AA105))/SUM(O104:AA104)</f>
        <v>0.28007560609746762</v>
      </c>
      <c r="AC105" s="124" t="s">
        <v>46</v>
      </c>
      <c r="AD105" s="124" t="s">
        <v>46</v>
      </c>
      <c r="AE105" s="124" t="s">
        <v>46</v>
      </c>
      <c r="AF105" s="124" t="s">
        <v>46</v>
      </c>
      <c r="AG105" s="124" t="s">
        <v>46</v>
      </c>
      <c r="AH105" s="124" t="s">
        <v>46</v>
      </c>
      <c r="AI105" s="124" t="s">
        <v>46</v>
      </c>
      <c r="AJ105" s="124" t="s">
        <v>46</v>
      </c>
      <c r="AK105" s="124" t="s">
        <v>46</v>
      </c>
      <c r="AL105" s="124" t="s">
        <v>46</v>
      </c>
      <c r="AM105" s="124" t="s">
        <v>46</v>
      </c>
      <c r="AN105" s="124" t="s">
        <v>46</v>
      </c>
      <c r="AO105" s="125" t="s">
        <v>46</v>
      </c>
    </row>
    <row r="106" spans="1:41" x14ac:dyDescent="0.35">
      <c r="A106" s="74" t="s">
        <v>25</v>
      </c>
      <c r="B106" s="195">
        <v>180798</v>
      </c>
      <c r="C106" s="195">
        <v>157723</v>
      </c>
      <c r="D106" s="167">
        <v>172175</v>
      </c>
      <c r="E106" s="167">
        <v>176384</v>
      </c>
      <c r="F106" s="167">
        <v>186177</v>
      </c>
      <c r="G106" s="167">
        <v>168001</v>
      </c>
      <c r="H106" s="167">
        <v>178095</v>
      </c>
      <c r="I106" s="167">
        <v>167837</v>
      </c>
      <c r="J106" s="167">
        <v>178408</v>
      </c>
      <c r="K106" s="167">
        <v>192726</v>
      </c>
      <c r="L106" s="167">
        <v>177564</v>
      </c>
      <c r="M106" s="167">
        <v>164463</v>
      </c>
      <c r="N106" s="167">
        <f>SUM(B106:M106)/12</f>
        <v>175029.25</v>
      </c>
      <c r="O106" s="167">
        <v>182539</v>
      </c>
      <c r="P106" s="167">
        <v>182461</v>
      </c>
      <c r="Q106" s="167">
        <v>187374</v>
      </c>
      <c r="R106" s="167">
        <v>203575</v>
      </c>
      <c r="S106" s="167">
        <v>196174</v>
      </c>
      <c r="T106" s="167">
        <v>184904</v>
      </c>
      <c r="U106" s="167">
        <v>203246</v>
      </c>
      <c r="V106" s="167">
        <v>204776</v>
      </c>
      <c r="W106" s="167">
        <v>201925</v>
      </c>
      <c r="X106" s="167">
        <v>201605</v>
      </c>
      <c r="Y106" s="167">
        <v>217560</v>
      </c>
      <c r="Z106" s="167">
        <v>207137</v>
      </c>
      <c r="AA106" s="167">
        <v>244367</v>
      </c>
      <c r="AB106" s="169">
        <f>SUM(O106:AA106)/13</f>
        <v>201357.15384615384</v>
      </c>
      <c r="AC106" s="124">
        <f>(O106-D106)/D106</f>
        <v>6.019456947872804E-2</v>
      </c>
      <c r="AD106" s="124">
        <f t="shared" si="13"/>
        <v>3.445323838896952E-2</v>
      </c>
      <c r="AE106" s="198">
        <f t="shared" si="13"/>
        <v>6.4293656036997051E-3</v>
      </c>
      <c r="AF106" s="124">
        <f t="shared" si="13"/>
        <v>0.21174873959083576</v>
      </c>
      <c r="AG106" s="124">
        <f t="shared" si="13"/>
        <v>0.10151323731716219</v>
      </c>
      <c r="AH106" s="124">
        <f t="shared" si="13"/>
        <v>0.10168794723451921</v>
      </c>
      <c r="AI106" s="124">
        <f t="shared" si="13"/>
        <v>0.13922021434016413</v>
      </c>
      <c r="AJ106" s="124">
        <f t="shared" si="13"/>
        <v>6.2523997799985478E-2</v>
      </c>
      <c r="AK106" s="124">
        <f t="shared" si="13"/>
        <v>0.1371956027122615</v>
      </c>
      <c r="AL106" s="124">
        <f t="shared" si="13"/>
        <v>0.22583803043845729</v>
      </c>
      <c r="AM106" s="124">
        <f>(Y106-B106)/B106</f>
        <v>0.20333189526432816</v>
      </c>
      <c r="AN106" s="124">
        <f>(Z106-C106)/C106</f>
        <v>0.31329609505271899</v>
      </c>
      <c r="AO106" s="125">
        <f>(AA106-D106)/D106</f>
        <v>0.41929432263685201</v>
      </c>
    </row>
    <row r="107" spans="1:41" x14ac:dyDescent="0.35">
      <c r="A107" s="74" t="s">
        <v>26</v>
      </c>
      <c r="B107" s="266">
        <v>4.0371021803338535E-2</v>
      </c>
      <c r="C107" s="266">
        <v>4.4635214902075157E-2</v>
      </c>
      <c r="D107" s="124">
        <v>4.5465369536808478E-2</v>
      </c>
      <c r="E107" s="124">
        <v>4.462989840348331E-2</v>
      </c>
      <c r="F107" s="124">
        <v>4.4656429097042059E-2</v>
      </c>
      <c r="G107" s="124">
        <v>4.7309242206891623E-2</v>
      </c>
      <c r="H107" s="124">
        <v>4.5689098514837587E-2</v>
      </c>
      <c r="I107" s="124">
        <v>4.8374315556164615E-2</v>
      </c>
      <c r="J107" s="124">
        <v>4.0424196224384555E-2</v>
      </c>
      <c r="K107" s="124">
        <v>3.991158432178326E-2</v>
      </c>
      <c r="L107" s="124">
        <v>4.417562118447433E-2</v>
      </c>
      <c r="M107" s="124">
        <v>4.7208186643804384E-2</v>
      </c>
      <c r="N107" s="124">
        <f>((B106*B107)+(C106*C107)+(D106*D107)+(E106*E107)+(F106*F107)+(G106*G107)+(H106*H107)+(I106*I107)+(J106*J107)+(K106*K107)+(L106*L107)+(M106*M107))/SUM(B106:M106)</f>
        <v>4.4311165133827629E-2</v>
      </c>
      <c r="O107" s="124">
        <v>0.14380488553131113</v>
      </c>
      <c r="P107" s="124">
        <v>0.45226103112445948</v>
      </c>
      <c r="Q107" s="124">
        <v>0.41806760809930943</v>
      </c>
      <c r="R107" s="124">
        <v>0.33048753530639813</v>
      </c>
      <c r="S107" s="124">
        <v>0.27800320123971578</v>
      </c>
      <c r="T107" s="124">
        <v>0.25922100116817376</v>
      </c>
      <c r="U107" s="124">
        <v>0.25390413587475275</v>
      </c>
      <c r="V107" s="124">
        <v>0.25774504824784156</v>
      </c>
      <c r="W107" s="124">
        <v>0.28831001609508483</v>
      </c>
      <c r="X107" s="124">
        <v>0.34905880310508169</v>
      </c>
      <c r="Y107" s="124">
        <v>0.33175675675675675</v>
      </c>
      <c r="Z107" s="124">
        <v>0.31778001998677202</v>
      </c>
      <c r="AA107" s="124">
        <v>0.29562911522423241</v>
      </c>
      <c r="AB107" s="124">
        <f>((O106*O107)+(P106*P107)+(Q106*Q107)+(R106*R107)+(S106*S107)+(T106*T107)+(U106*U107)+(V106*V107)+(W106*W107)+(X106*X107)+(Y106*Y107)+(Z106*Z107)+(AA106*AA107))/SUM(O106:AA106)</f>
        <v>0.30564481099981933</v>
      </c>
      <c r="AC107" s="124" t="s">
        <v>46</v>
      </c>
      <c r="AD107" s="124" t="s">
        <v>46</v>
      </c>
      <c r="AE107" s="124" t="s">
        <v>46</v>
      </c>
      <c r="AF107" s="124" t="s">
        <v>46</v>
      </c>
      <c r="AG107" s="124" t="s">
        <v>46</v>
      </c>
      <c r="AH107" s="124" t="s">
        <v>46</v>
      </c>
      <c r="AI107" s="124" t="s">
        <v>46</v>
      </c>
      <c r="AJ107" s="124" t="s">
        <v>46</v>
      </c>
      <c r="AK107" s="124" t="s">
        <v>46</v>
      </c>
      <c r="AL107" s="124" t="s">
        <v>46</v>
      </c>
      <c r="AM107" s="124" t="s">
        <v>46</v>
      </c>
      <c r="AN107" s="124" t="s">
        <v>46</v>
      </c>
      <c r="AO107" s="125" t="s">
        <v>46</v>
      </c>
    </row>
    <row r="108" spans="1:41" x14ac:dyDescent="0.35">
      <c r="A108" s="181" t="s">
        <v>28</v>
      </c>
      <c r="B108" s="235">
        <v>237229</v>
      </c>
      <c r="C108" s="235">
        <v>205733</v>
      </c>
      <c r="D108" s="229">
        <v>230907</v>
      </c>
      <c r="E108" s="229">
        <v>234992</v>
      </c>
      <c r="F108" s="229">
        <v>244322</v>
      </c>
      <c r="G108" s="229">
        <v>227378</v>
      </c>
      <c r="H108" s="229">
        <v>234092</v>
      </c>
      <c r="I108" s="229">
        <v>222626</v>
      </c>
      <c r="J108" s="229">
        <v>232317</v>
      </c>
      <c r="K108" s="229">
        <v>285701</v>
      </c>
      <c r="L108" s="229">
        <v>254460</v>
      </c>
      <c r="M108" s="229">
        <v>222699</v>
      </c>
      <c r="N108" s="229">
        <f>SUM(B108:M108)/12</f>
        <v>236038</v>
      </c>
      <c r="O108" s="229">
        <v>224697</v>
      </c>
      <c r="P108" s="229">
        <v>149454</v>
      </c>
      <c r="Q108" s="229">
        <v>164120</v>
      </c>
      <c r="R108" s="229">
        <v>193190</v>
      </c>
      <c r="S108" s="229">
        <v>200473</v>
      </c>
      <c r="T108" s="229">
        <v>192164</v>
      </c>
      <c r="U108" s="229">
        <v>200242</v>
      </c>
      <c r="V108" s="229">
        <v>256812</v>
      </c>
      <c r="W108" s="229">
        <v>222054</v>
      </c>
      <c r="X108" s="229">
        <v>193924</v>
      </c>
      <c r="Y108" s="229">
        <v>200060</v>
      </c>
      <c r="Z108" s="229">
        <v>188013</v>
      </c>
      <c r="AA108" s="229">
        <v>218742</v>
      </c>
      <c r="AB108" s="230">
        <f>SUM(O108:AA108)/13</f>
        <v>200303.46153846153</v>
      </c>
      <c r="AC108" s="175">
        <f>(O108-D108)/D108</f>
        <v>-2.6893944315243799E-2</v>
      </c>
      <c r="AD108" s="175">
        <f t="shared" si="13"/>
        <v>-0.36400388098318243</v>
      </c>
      <c r="AE108" s="175">
        <f t="shared" si="13"/>
        <v>-0.32826352109101925</v>
      </c>
      <c r="AF108" s="175">
        <f t="shared" si="13"/>
        <v>-0.1503575543808108</v>
      </c>
      <c r="AG108" s="175">
        <f t="shared" si="13"/>
        <v>-0.14361447635972183</v>
      </c>
      <c r="AH108" s="175">
        <f t="shared" si="13"/>
        <v>-0.13683037920099181</v>
      </c>
      <c r="AI108" s="175">
        <f t="shared" si="13"/>
        <v>-0.1380656602831476</v>
      </c>
      <c r="AJ108" s="175">
        <f t="shared" si="13"/>
        <v>-0.10111620190338851</v>
      </c>
      <c r="AK108" s="175">
        <f t="shared" si="13"/>
        <v>-0.12735203961329875</v>
      </c>
      <c r="AL108" s="175">
        <f t="shared" si="13"/>
        <v>-0.12921027934566387</v>
      </c>
      <c r="AM108" s="175">
        <f>(Y108-B108)/B108</f>
        <v>-0.1566798325668447</v>
      </c>
      <c r="AN108" s="175">
        <f>(Z108-C108)/C108</f>
        <v>-8.6131053355562787E-2</v>
      </c>
      <c r="AO108" s="189">
        <f>(AA108-D108)/D108</f>
        <v>-5.2683547921890631E-2</v>
      </c>
    </row>
    <row r="109" spans="1:41" ht="17.25" customHeight="1" x14ac:dyDescent="0.35">
      <c r="A109" s="56" t="s">
        <v>29</v>
      </c>
      <c r="B109" s="2"/>
      <c r="C109" s="2"/>
      <c r="D109" s="2"/>
      <c r="E109" s="2"/>
      <c r="F109" s="2"/>
      <c r="G109" s="2"/>
      <c r="H109" s="2"/>
      <c r="I109" s="2"/>
      <c r="J109" s="2"/>
      <c r="K109" s="2"/>
      <c r="L109" s="2"/>
      <c r="M109" s="2"/>
      <c r="N109" s="57"/>
      <c r="O109" s="2"/>
      <c r="P109" s="2"/>
      <c r="Q109" s="2"/>
      <c r="R109" s="2"/>
      <c r="S109" s="2"/>
      <c r="T109" s="2"/>
      <c r="U109" s="2"/>
      <c r="V109" s="2"/>
      <c r="W109" s="2"/>
      <c r="X109" s="2"/>
      <c r="Y109" s="58"/>
      <c r="Z109" s="3"/>
      <c r="AA109" s="3"/>
      <c r="AB109" s="3"/>
      <c r="AC109" s="3"/>
      <c r="AD109" s="3"/>
      <c r="AE109" s="3"/>
      <c r="AF109" s="3"/>
      <c r="AG109" s="3"/>
      <c r="AH109" s="3"/>
      <c r="AI109" s="3"/>
      <c r="AJ109" s="3"/>
    </row>
    <row r="110" spans="1:41" ht="12" customHeight="1" x14ac:dyDescent="0.35">
      <c r="A110" s="75" t="s">
        <v>125</v>
      </c>
      <c r="B110" s="2"/>
      <c r="C110" s="2"/>
      <c r="D110" s="2"/>
      <c r="E110" s="2"/>
      <c r="F110" s="2"/>
      <c r="G110" s="2"/>
      <c r="H110" s="2"/>
      <c r="I110" s="2"/>
      <c r="J110" s="2"/>
      <c r="K110" s="2"/>
      <c r="L110" s="2"/>
      <c r="M110" s="2"/>
      <c r="N110" s="57"/>
      <c r="O110" s="2"/>
      <c r="P110" s="2"/>
      <c r="Q110" s="2"/>
      <c r="R110" s="2"/>
      <c r="S110" s="2"/>
      <c r="T110" s="2"/>
      <c r="U110" s="2"/>
      <c r="V110" s="2"/>
      <c r="W110" s="2"/>
      <c r="X110" s="2"/>
      <c r="Y110" s="58"/>
      <c r="Z110" s="3"/>
      <c r="AA110" s="3"/>
      <c r="AB110" s="3"/>
      <c r="AC110" s="3"/>
      <c r="AD110" s="3"/>
      <c r="AE110" s="3"/>
      <c r="AF110" s="3"/>
      <c r="AG110" s="3"/>
      <c r="AH110" s="3"/>
      <c r="AI110" s="3"/>
      <c r="AJ110" s="3"/>
    </row>
    <row r="111" spans="1:41" ht="12" customHeight="1" x14ac:dyDescent="0.35">
      <c r="A111" s="75" t="s">
        <v>30</v>
      </c>
      <c r="B111" s="29"/>
      <c r="C111" s="29"/>
      <c r="D111" s="29"/>
      <c r="E111" s="29"/>
      <c r="F111" s="29"/>
      <c r="G111" s="29"/>
      <c r="H111" s="29"/>
      <c r="I111" s="29"/>
      <c r="J111" s="29"/>
      <c r="K111" s="29"/>
      <c r="L111" s="29"/>
      <c r="M111" s="29"/>
      <c r="N111" s="84"/>
      <c r="O111" s="29"/>
      <c r="P111" s="29"/>
      <c r="Q111" s="29"/>
      <c r="R111" s="29"/>
      <c r="S111" s="29"/>
      <c r="T111" s="29"/>
      <c r="U111" s="29"/>
      <c r="V111" s="29"/>
      <c r="W111" s="29"/>
      <c r="X111" s="29"/>
      <c r="Y111" s="85"/>
      <c r="Z111" s="30"/>
      <c r="AA111" s="30"/>
      <c r="AB111" s="30"/>
      <c r="AC111" s="30"/>
      <c r="AD111" s="30"/>
      <c r="AE111" s="30"/>
      <c r="AF111" s="30"/>
      <c r="AG111" s="30"/>
      <c r="AH111" s="30"/>
      <c r="AI111" s="30"/>
      <c r="AJ111" s="30"/>
      <c r="AK111" s="31"/>
      <c r="AL111" s="31"/>
      <c r="AM111" s="31"/>
      <c r="AN111" s="31"/>
      <c r="AO111" s="243"/>
    </row>
    <row r="112" spans="1:41" ht="12" customHeight="1" x14ac:dyDescent="0.35">
      <c r="A112" s="75" t="s">
        <v>43</v>
      </c>
      <c r="B112" s="26"/>
      <c r="C112" s="26"/>
      <c r="D112" s="26"/>
      <c r="E112" s="26"/>
      <c r="F112" s="26"/>
      <c r="G112" s="26"/>
      <c r="H112" s="26"/>
      <c r="I112" s="26"/>
      <c r="J112" s="26"/>
      <c r="K112" s="2"/>
      <c r="L112" s="2"/>
      <c r="M112" s="2"/>
      <c r="N112" s="57"/>
      <c r="O112" s="2"/>
      <c r="P112" s="2"/>
      <c r="Q112" s="2"/>
      <c r="R112" s="2"/>
      <c r="S112" s="2"/>
      <c r="T112" s="2"/>
      <c r="U112" s="2"/>
      <c r="V112" s="2"/>
      <c r="W112" s="2"/>
      <c r="X112" s="2"/>
      <c r="Y112" s="58"/>
      <c r="Z112" s="3"/>
      <c r="AA112" s="3"/>
      <c r="AB112" s="3"/>
      <c r="AC112" s="3"/>
      <c r="AD112" s="3"/>
      <c r="AE112" s="3"/>
      <c r="AF112" s="3"/>
      <c r="AG112" s="3"/>
      <c r="AH112" s="3"/>
      <c r="AI112" s="3"/>
      <c r="AJ112" s="3"/>
    </row>
    <row r="113" spans="1:41" ht="12" customHeight="1" x14ac:dyDescent="0.35">
      <c r="A113" s="241" t="s">
        <v>49</v>
      </c>
      <c r="B113" s="241"/>
      <c r="C113" s="241"/>
      <c r="D113" s="241"/>
      <c r="E113" s="241"/>
      <c r="F113" s="241"/>
      <c r="G113" s="241"/>
      <c r="H113" s="241"/>
      <c r="I113" s="241"/>
      <c r="J113" s="241"/>
      <c r="K113" s="228"/>
      <c r="L113" s="228"/>
      <c r="M113" s="228"/>
      <c r="N113" s="228"/>
      <c r="O113" s="228"/>
      <c r="P113" s="228"/>
      <c r="Q113" s="228"/>
      <c r="R113" s="228"/>
      <c r="S113" s="228"/>
      <c r="T113" s="228"/>
      <c r="U113" s="228"/>
      <c r="V113" s="228"/>
      <c r="W113" s="228"/>
      <c r="X113" s="228"/>
      <c r="Y113" s="228"/>
      <c r="Z113" s="228"/>
      <c r="AA113" s="228"/>
      <c r="AB113" s="228"/>
      <c r="AC113" s="228"/>
      <c r="AD113" s="228"/>
      <c r="AE113" s="228"/>
      <c r="AF113" s="228"/>
      <c r="AG113" s="228"/>
      <c r="AH113" s="228"/>
      <c r="AI113" s="228"/>
      <c r="AJ113" s="228"/>
      <c r="AK113" s="228"/>
      <c r="AL113" s="228"/>
      <c r="AM113" s="228"/>
      <c r="AN113" s="228"/>
      <c r="AO113" s="244"/>
    </row>
    <row r="114" spans="1:41" ht="12" customHeight="1" x14ac:dyDescent="0.35">
      <c r="A114" s="92" t="s">
        <v>59</v>
      </c>
      <c r="B114" s="92"/>
      <c r="C114" s="92"/>
      <c r="D114" s="29"/>
      <c r="E114" s="29"/>
      <c r="F114" s="29"/>
      <c r="G114" s="29"/>
      <c r="H114" s="29"/>
      <c r="I114" s="29"/>
      <c r="J114" s="29"/>
      <c r="K114" s="199"/>
      <c r="L114" s="199"/>
      <c r="M114" s="199"/>
      <c r="N114" s="59"/>
      <c r="O114" s="199"/>
      <c r="P114" s="199"/>
      <c r="Q114" s="199"/>
      <c r="R114" s="199"/>
      <c r="S114" s="199"/>
      <c r="T114" s="199"/>
      <c r="U114" s="199"/>
      <c r="V114" s="199"/>
      <c r="W114" s="199"/>
      <c r="X114" s="199"/>
      <c r="Y114" s="60"/>
      <c r="Z114" s="200"/>
      <c r="AA114" s="200"/>
      <c r="AB114" s="200"/>
      <c r="AC114" s="200"/>
      <c r="AD114" s="200"/>
      <c r="AE114" s="200"/>
      <c r="AF114" s="200"/>
      <c r="AG114" s="200"/>
      <c r="AH114" s="200"/>
      <c r="AI114" s="200"/>
      <c r="AJ114" s="200"/>
      <c r="AK114" s="113"/>
      <c r="AL114" s="113"/>
      <c r="AM114" s="113"/>
      <c r="AN114" s="113"/>
      <c r="AO114" s="153"/>
    </row>
    <row r="115" spans="1:41" ht="12" customHeight="1" x14ac:dyDescent="0.35">
      <c r="A115" s="278" t="s">
        <v>268</v>
      </c>
      <c r="B115" s="92"/>
      <c r="C115" s="92"/>
      <c r="D115" s="29"/>
      <c r="E115" s="29"/>
      <c r="F115" s="29"/>
      <c r="G115" s="29"/>
      <c r="H115" s="29"/>
      <c r="I115" s="29"/>
      <c r="J115" s="29"/>
      <c r="K115" s="29"/>
      <c r="L115" s="29"/>
      <c r="M115" s="29"/>
      <c r="N115" s="84"/>
      <c r="O115" s="29"/>
      <c r="P115" s="29"/>
      <c r="Q115" s="29"/>
      <c r="R115" s="29"/>
      <c r="S115" s="29"/>
      <c r="T115" s="29"/>
      <c r="U115" s="29"/>
      <c r="V115" s="29"/>
      <c r="W115" s="29"/>
      <c r="X115" s="29"/>
      <c r="Y115" s="85"/>
      <c r="Z115" s="30"/>
      <c r="AA115" s="30"/>
      <c r="AB115" s="30"/>
      <c r="AC115" s="30"/>
      <c r="AD115" s="30"/>
      <c r="AE115" s="30"/>
      <c r="AF115" s="30"/>
      <c r="AG115" s="30"/>
      <c r="AH115" s="30"/>
      <c r="AI115" s="30"/>
      <c r="AJ115" s="30"/>
      <c r="AK115" s="31"/>
      <c r="AL115" s="31"/>
      <c r="AM115" s="31"/>
      <c r="AN115" s="31"/>
      <c r="AO115" s="243"/>
    </row>
    <row r="116" spans="1:41" ht="12" customHeight="1" x14ac:dyDescent="0.35">
      <c r="A116" s="92" t="s">
        <v>45</v>
      </c>
      <c r="B116" s="92"/>
      <c r="C116" s="92"/>
      <c r="D116" s="29"/>
      <c r="E116" s="29"/>
      <c r="F116" s="29"/>
      <c r="G116" s="29"/>
      <c r="H116" s="29"/>
      <c r="I116" s="29"/>
      <c r="J116" s="29"/>
      <c r="K116" s="23"/>
      <c r="L116" s="23"/>
      <c r="M116" s="23"/>
      <c r="N116" s="59"/>
      <c r="O116" s="23"/>
      <c r="P116" s="23"/>
      <c r="Q116" s="23"/>
      <c r="R116" s="23"/>
      <c r="S116" s="23"/>
      <c r="T116" s="23"/>
      <c r="U116" s="23"/>
      <c r="V116" s="23"/>
      <c r="W116" s="23"/>
      <c r="X116" s="23"/>
      <c r="Y116" s="60"/>
      <c r="Z116" s="24"/>
      <c r="AA116" s="24"/>
      <c r="AB116" s="24"/>
      <c r="AC116" s="24"/>
      <c r="AD116" s="24"/>
      <c r="AE116" s="24"/>
      <c r="AF116" s="24"/>
      <c r="AG116" s="24"/>
      <c r="AH116" s="24"/>
      <c r="AI116" s="24"/>
      <c r="AJ116" s="24"/>
      <c r="AK116" s="113"/>
      <c r="AL116" s="113"/>
      <c r="AM116" s="113"/>
      <c r="AN116" s="113"/>
      <c r="AO116" s="153"/>
    </row>
    <row r="117" spans="1:41" ht="12" customHeight="1" x14ac:dyDescent="0.35">
      <c r="A117" s="75" t="s">
        <v>269</v>
      </c>
      <c r="B117" s="92"/>
      <c r="C117" s="92"/>
      <c r="D117" s="29"/>
      <c r="E117" s="29"/>
      <c r="F117" s="29"/>
      <c r="G117" s="29"/>
      <c r="H117" s="29"/>
      <c r="I117" s="29"/>
      <c r="J117" s="29"/>
      <c r="K117" s="23"/>
      <c r="L117" s="23"/>
      <c r="M117" s="23"/>
      <c r="N117" s="59"/>
      <c r="O117" s="23"/>
      <c r="P117" s="23"/>
      <c r="Q117" s="23"/>
      <c r="R117" s="23"/>
      <c r="S117" s="23"/>
      <c r="T117" s="23"/>
      <c r="U117" s="23"/>
      <c r="V117" s="23"/>
      <c r="W117" s="23"/>
      <c r="X117" s="23"/>
      <c r="Y117" s="60"/>
      <c r="Z117" s="24"/>
      <c r="AA117" s="24"/>
      <c r="AB117" s="24"/>
      <c r="AC117" s="24"/>
      <c r="AD117" s="24"/>
      <c r="AE117" s="24"/>
      <c r="AF117" s="24"/>
      <c r="AG117" s="24"/>
      <c r="AH117" s="24"/>
      <c r="AI117" s="24"/>
      <c r="AJ117" s="24"/>
      <c r="AK117" s="113"/>
      <c r="AL117" s="113"/>
      <c r="AM117" s="113"/>
      <c r="AN117" s="113"/>
      <c r="AO117" s="153"/>
    </row>
    <row r="118" spans="1:41" ht="12" customHeight="1" x14ac:dyDescent="0.35">
      <c r="A118" s="56" t="s">
        <v>32</v>
      </c>
      <c r="B118" s="56"/>
      <c r="C118" s="56"/>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3"/>
      <c r="AL118" s="113"/>
      <c r="AM118" s="113"/>
      <c r="AN118" s="113"/>
      <c r="AO118" s="153"/>
    </row>
    <row r="119" spans="1:41" ht="30" customHeight="1" x14ac:dyDescent="0.35">
      <c r="A119" s="61" t="s">
        <v>270</v>
      </c>
      <c r="B119" s="61"/>
      <c r="C119" s="61"/>
      <c r="D119" s="154"/>
      <c r="E119" s="154"/>
      <c r="F119" s="154"/>
      <c r="G119" s="154"/>
      <c r="H119" s="154"/>
      <c r="I119" s="154"/>
      <c r="J119" s="154"/>
      <c r="K119" s="154"/>
      <c r="L119" s="154"/>
      <c r="M119" s="154"/>
      <c r="N119" s="154"/>
      <c r="O119" s="154"/>
      <c r="P119" s="154"/>
      <c r="Q119" s="154"/>
      <c r="R119" s="154"/>
      <c r="S119" s="154"/>
      <c r="T119" s="154"/>
      <c r="U119" s="154"/>
      <c r="V119" s="154"/>
      <c r="W119" s="154"/>
      <c r="X119" s="154"/>
      <c r="Y119" s="154"/>
      <c r="Z119" s="154"/>
      <c r="AA119" s="154"/>
      <c r="AB119" s="154"/>
      <c r="AC119" s="154"/>
      <c r="AD119" s="154"/>
      <c r="AE119" s="154"/>
      <c r="AF119" s="154"/>
      <c r="AG119" s="154"/>
      <c r="AH119" s="154"/>
      <c r="AI119" s="154"/>
      <c r="AJ119" s="154"/>
      <c r="AK119" s="154"/>
      <c r="AL119" s="154"/>
      <c r="AM119" s="154"/>
      <c r="AN119" s="154"/>
      <c r="AO119" s="155"/>
    </row>
    <row r="120" spans="1:41" ht="20.25" customHeight="1" x14ac:dyDescent="0.35">
      <c r="A120" s="191" t="s">
        <v>246</v>
      </c>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240"/>
    </row>
    <row r="121" spans="1:41" x14ac:dyDescent="0.35">
      <c r="A121" s="137"/>
      <c r="B121" s="282" t="s">
        <v>145</v>
      </c>
      <c r="C121" s="283"/>
      <c r="D121" s="283"/>
      <c r="E121" s="283"/>
      <c r="F121" s="283"/>
      <c r="G121" s="283"/>
      <c r="H121" s="283"/>
      <c r="I121" s="283"/>
      <c r="J121" s="283"/>
      <c r="K121" s="283"/>
      <c r="L121" s="283"/>
      <c r="M121" s="283"/>
      <c r="N121" s="284"/>
      <c r="O121" s="279" t="s">
        <v>55</v>
      </c>
      <c r="P121" s="280"/>
      <c r="Q121" s="280"/>
      <c r="R121" s="280"/>
      <c r="S121" s="280"/>
      <c r="T121" s="280"/>
      <c r="U121" s="280"/>
      <c r="V121" s="280"/>
      <c r="W121" s="280"/>
      <c r="X121" s="280"/>
      <c r="Y121" s="280"/>
      <c r="Z121" s="280"/>
      <c r="AA121" s="280"/>
      <c r="AB121" s="281"/>
      <c r="AC121" s="281" t="s">
        <v>57</v>
      </c>
      <c r="AD121" s="281"/>
      <c r="AE121" s="281"/>
      <c r="AF121" s="281"/>
      <c r="AG121" s="281"/>
      <c r="AH121" s="281"/>
      <c r="AI121" s="281"/>
      <c r="AJ121" s="281"/>
      <c r="AK121" s="281"/>
      <c r="AL121" s="281"/>
      <c r="AM121" s="280"/>
      <c r="AN121" s="280"/>
      <c r="AO121" s="280"/>
    </row>
    <row r="122" spans="1:41" ht="44.15" customHeight="1" x14ac:dyDescent="0.35">
      <c r="A122" s="106" t="s">
        <v>35</v>
      </c>
      <c r="B122" s="107" t="s">
        <v>203</v>
      </c>
      <c r="C122" s="107" t="s">
        <v>204</v>
      </c>
      <c r="D122" s="107" t="s">
        <v>193</v>
      </c>
      <c r="E122" s="107" t="s">
        <v>194</v>
      </c>
      <c r="F122" s="107" t="s">
        <v>195</v>
      </c>
      <c r="G122" s="107" t="s">
        <v>196</v>
      </c>
      <c r="H122" s="107" t="s">
        <v>197</v>
      </c>
      <c r="I122" s="107" t="s">
        <v>198</v>
      </c>
      <c r="J122" s="107" t="s">
        <v>199</v>
      </c>
      <c r="K122" s="107" t="s">
        <v>200</v>
      </c>
      <c r="L122" s="107" t="s">
        <v>201</v>
      </c>
      <c r="M122" s="107" t="s">
        <v>202</v>
      </c>
      <c r="N122" s="107" t="s">
        <v>168</v>
      </c>
      <c r="O122" s="107" t="s">
        <v>219</v>
      </c>
      <c r="P122" s="107" t="s">
        <v>216</v>
      </c>
      <c r="Q122" s="107" t="s">
        <v>215</v>
      </c>
      <c r="R122" s="107" t="s">
        <v>214</v>
      </c>
      <c r="S122" s="107" t="s">
        <v>213</v>
      </c>
      <c r="T122" s="107" t="s">
        <v>212</v>
      </c>
      <c r="U122" s="107" t="s">
        <v>217</v>
      </c>
      <c r="V122" s="107" t="s">
        <v>211</v>
      </c>
      <c r="W122" s="107" t="s">
        <v>210</v>
      </c>
      <c r="X122" s="107" t="s">
        <v>209</v>
      </c>
      <c r="Y122" s="107" t="s">
        <v>208</v>
      </c>
      <c r="Z122" s="107" t="s">
        <v>207</v>
      </c>
      <c r="AA122" s="107" t="s">
        <v>206</v>
      </c>
      <c r="AB122" s="107" t="s">
        <v>205</v>
      </c>
      <c r="AC122" s="107" t="s">
        <v>60</v>
      </c>
      <c r="AD122" s="107" t="s">
        <v>61</v>
      </c>
      <c r="AE122" s="107" t="s">
        <v>62</v>
      </c>
      <c r="AF122" s="107" t="s">
        <v>63</v>
      </c>
      <c r="AG122" s="107" t="s">
        <v>64</v>
      </c>
      <c r="AH122" s="107" t="s">
        <v>65</v>
      </c>
      <c r="AI122" s="107" t="s">
        <v>66</v>
      </c>
      <c r="AJ122" s="107" t="s">
        <v>67</v>
      </c>
      <c r="AK122" s="107" t="s">
        <v>68</v>
      </c>
      <c r="AL122" s="107" t="s">
        <v>69</v>
      </c>
      <c r="AM122" s="107" t="s">
        <v>70</v>
      </c>
      <c r="AN122" s="107" t="s">
        <v>71</v>
      </c>
      <c r="AO122" s="131" t="s">
        <v>72</v>
      </c>
    </row>
    <row r="123" spans="1:41" x14ac:dyDescent="0.35">
      <c r="A123" s="74" t="s">
        <v>23</v>
      </c>
      <c r="B123" s="195">
        <v>363374</v>
      </c>
      <c r="C123" s="195">
        <v>308828</v>
      </c>
      <c r="D123" s="167">
        <v>353703</v>
      </c>
      <c r="E123" s="167">
        <v>354500</v>
      </c>
      <c r="F123" s="167">
        <v>367942</v>
      </c>
      <c r="G123" s="167">
        <v>335556</v>
      </c>
      <c r="H123" s="167">
        <v>345114</v>
      </c>
      <c r="I123" s="167">
        <v>329871</v>
      </c>
      <c r="J123" s="167">
        <v>337978</v>
      </c>
      <c r="K123" s="167">
        <v>361133</v>
      </c>
      <c r="L123" s="167">
        <v>330455</v>
      </c>
      <c r="M123" s="167">
        <v>327113</v>
      </c>
      <c r="N123" s="167">
        <f>SUM(B123:M123)/12</f>
        <v>342963.91666666669</v>
      </c>
      <c r="O123" s="167">
        <v>299544</v>
      </c>
      <c r="P123" s="167">
        <v>229757</v>
      </c>
      <c r="Q123" s="167">
        <v>256198</v>
      </c>
      <c r="R123" s="167">
        <v>297145</v>
      </c>
      <c r="S123" s="167">
        <v>303115</v>
      </c>
      <c r="T123" s="167">
        <v>287756</v>
      </c>
      <c r="U123" s="167">
        <v>309937</v>
      </c>
      <c r="V123" s="167">
        <v>310086</v>
      </c>
      <c r="W123" s="167">
        <v>290962</v>
      </c>
      <c r="X123" s="167">
        <v>274114</v>
      </c>
      <c r="Y123" s="167">
        <v>292449</v>
      </c>
      <c r="Z123" s="167">
        <v>270249</v>
      </c>
      <c r="AA123" s="167">
        <v>324788</v>
      </c>
      <c r="AB123" s="169">
        <f>SUM(O123:AA123)/13</f>
        <v>288161.53846153844</v>
      </c>
      <c r="AC123" s="124">
        <f t="shared" ref="AC123:AL127" si="14">(O123-D123)/D123</f>
        <v>-0.15311999050050465</v>
      </c>
      <c r="AD123" s="124">
        <f t="shared" si="14"/>
        <v>-0.35188434414668546</v>
      </c>
      <c r="AE123" s="124">
        <f t="shared" si="14"/>
        <v>-0.30370003968016696</v>
      </c>
      <c r="AF123" s="124">
        <f t="shared" si="14"/>
        <v>-0.11446971593415108</v>
      </c>
      <c r="AG123" s="124">
        <f t="shared" si="14"/>
        <v>-0.12169601928638073</v>
      </c>
      <c r="AH123" s="124">
        <f t="shared" si="14"/>
        <v>-0.12767111992263641</v>
      </c>
      <c r="AI123" s="124">
        <f t="shared" si="14"/>
        <v>-8.2966938676481902E-2</v>
      </c>
      <c r="AJ123" s="124">
        <f t="shared" si="14"/>
        <v>-0.14135235494956153</v>
      </c>
      <c r="AK123" s="124">
        <f t="shared" si="14"/>
        <v>-0.11951097728888956</v>
      </c>
      <c r="AL123" s="124">
        <f t="shared" si="14"/>
        <v>-0.16202046387639746</v>
      </c>
      <c r="AM123" s="124">
        <f>(Y123-B123)/B123</f>
        <v>-0.19518457567134687</v>
      </c>
      <c r="AN123" s="124">
        <f>(Z123-C123)/C123</f>
        <v>-0.12492066781509449</v>
      </c>
      <c r="AO123" s="125">
        <f>(AA123-D123)/D123</f>
        <v>-8.1749377302426041E-2</v>
      </c>
    </row>
    <row r="124" spans="1:41" x14ac:dyDescent="0.35">
      <c r="A124" s="74" t="s">
        <v>24</v>
      </c>
      <c r="B124" s="266">
        <v>4.0737642208853689E-2</v>
      </c>
      <c r="C124" s="266">
        <v>3.7318507389226367E-2</v>
      </c>
      <c r="D124" s="124">
        <v>3.6394941518731815E-2</v>
      </c>
      <c r="E124" s="124">
        <v>3.6871650211565583E-2</v>
      </c>
      <c r="F124" s="124">
        <v>3.78021536002957E-2</v>
      </c>
      <c r="G124" s="124">
        <v>3.8869816066468783E-2</v>
      </c>
      <c r="H124" s="124">
        <v>4.1432686010999267E-2</v>
      </c>
      <c r="I124" s="124">
        <v>4.0267255987946803E-2</v>
      </c>
      <c r="J124" s="124">
        <v>3.9404931681943797E-2</v>
      </c>
      <c r="K124" s="124">
        <v>3.9974192333572398E-2</v>
      </c>
      <c r="L124" s="124">
        <v>4.0350425927887304E-2</v>
      </c>
      <c r="M124" s="124">
        <v>3.9396171965039604E-2</v>
      </c>
      <c r="N124" s="124">
        <f>((B123*B124)+(C123*C124)+(D123*D124)+(E123*E124)+(F123*F124)+(G123*G124)+(H123*H124)+(I123*I124)+(J123*J124)+(K123*K124)+(L123*L124)+(M123*M124))/SUM(B123:M123)</f>
        <v>3.9066549032004579E-2</v>
      </c>
      <c r="O124" s="124">
        <v>0.11843669043612959</v>
      </c>
      <c r="P124" s="124">
        <v>0.35353873875442315</v>
      </c>
      <c r="Q124" s="124">
        <v>0.27382727421759734</v>
      </c>
      <c r="R124" s="124">
        <v>0.21432297363240169</v>
      </c>
      <c r="S124" s="124">
        <v>0.18251488708905861</v>
      </c>
      <c r="T124" s="124">
        <v>0.16850734650189744</v>
      </c>
      <c r="U124" s="124">
        <v>0.1732158470915057</v>
      </c>
      <c r="V124" s="124">
        <v>0.16705365608250614</v>
      </c>
      <c r="W124" s="124">
        <v>0.19250280105305848</v>
      </c>
      <c r="X124" s="124">
        <v>0.24716358887178327</v>
      </c>
      <c r="Y124" s="124">
        <v>0.22312950292187697</v>
      </c>
      <c r="Z124" s="124">
        <v>0.20967330128881143</v>
      </c>
      <c r="AA124" s="124">
        <v>0.19617104080200007</v>
      </c>
      <c r="AB124" s="124">
        <f>((O123*O124)+(P123*P124)+(Q123*Q124)+(R123*R124)+(S123*S124)+(T123*T124)+(U123*U124)+(V123*V124)+(W123*W124)+(X123*X124)+(Y123*Y124)+(Z123*Z124)+(AA123*AA124))/SUM(O123:AA123)</f>
        <v>0.20534342382744722</v>
      </c>
      <c r="AC124" s="124" t="s">
        <v>46</v>
      </c>
      <c r="AD124" s="124" t="s">
        <v>46</v>
      </c>
      <c r="AE124" s="124" t="s">
        <v>46</v>
      </c>
      <c r="AF124" s="124" t="s">
        <v>46</v>
      </c>
      <c r="AG124" s="124" t="s">
        <v>46</v>
      </c>
      <c r="AH124" s="124" t="s">
        <v>46</v>
      </c>
      <c r="AI124" s="124" t="s">
        <v>46</v>
      </c>
      <c r="AJ124" s="124" t="s">
        <v>46</v>
      </c>
      <c r="AK124" s="124" t="s">
        <v>46</v>
      </c>
      <c r="AL124" s="124" t="s">
        <v>46</v>
      </c>
      <c r="AM124" s="124" t="s">
        <v>46</v>
      </c>
      <c r="AN124" s="124" t="s">
        <v>46</v>
      </c>
      <c r="AO124" s="125" t="s">
        <v>46</v>
      </c>
    </row>
    <row r="125" spans="1:41" x14ac:dyDescent="0.35">
      <c r="A125" s="74" t="s">
        <v>25</v>
      </c>
      <c r="B125" s="195">
        <v>27394</v>
      </c>
      <c r="C125" s="195">
        <v>24009</v>
      </c>
      <c r="D125" s="167">
        <v>26781</v>
      </c>
      <c r="E125" s="167">
        <v>27234</v>
      </c>
      <c r="F125" s="167">
        <v>28645</v>
      </c>
      <c r="G125" s="167">
        <v>25856</v>
      </c>
      <c r="H125" s="167">
        <v>27050</v>
      </c>
      <c r="I125" s="167">
        <v>26117</v>
      </c>
      <c r="J125" s="167">
        <v>27667</v>
      </c>
      <c r="K125" s="167">
        <v>30245</v>
      </c>
      <c r="L125" s="167">
        <v>28626</v>
      </c>
      <c r="M125" s="167">
        <v>25996</v>
      </c>
      <c r="N125" s="167">
        <f>SUM(B125:M125)/12</f>
        <v>27135</v>
      </c>
      <c r="O125" s="167">
        <v>28876</v>
      </c>
      <c r="P125" s="167">
        <v>28601</v>
      </c>
      <c r="Q125" s="167">
        <v>28551</v>
      </c>
      <c r="R125" s="167">
        <v>31143</v>
      </c>
      <c r="S125" s="167">
        <v>29559</v>
      </c>
      <c r="T125" s="167">
        <v>27551</v>
      </c>
      <c r="U125" s="167">
        <v>30304</v>
      </c>
      <c r="V125" s="167">
        <v>31266</v>
      </c>
      <c r="W125" s="167">
        <v>30070</v>
      </c>
      <c r="X125" s="167">
        <v>29682</v>
      </c>
      <c r="Y125" s="167">
        <v>32389</v>
      </c>
      <c r="Z125" s="167">
        <v>29861</v>
      </c>
      <c r="AA125" s="167">
        <v>36788</v>
      </c>
      <c r="AB125" s="169">
        <f>SUM(O125:AA125)/13</f>
        <v>30357</v>
      </c>
      <c r="AC125" s="124">
        <f>(O125-D125)/D125</f>
        <v>7.8227101303162697E-2</v>
      </c>
      <c r="AD125" s="124">
        <f t="shared" si="14"/>
        <v>5.0194609679077622E-2</v>
      </c>
      <c r="AE125" s="198">
        <f t="shared" si="14"/>
        <v>-3.2815500087275268E-3</v>
      </c>
      <c r="AF125" s="124">
        <f t="shared" si="14"/>
        <v>0.20447865099009901</v>
      </c>
      <c r="AG125" s="124">
        <f t="shared" si="14"/>
        <v>9.2754158964879846E-2</v>
      </c>
      <c r="AH125" s="124">
        <f t="shared" si="14"/>
        <v>5.4906765708159437E-2</v>
      </c>
      <c r="AI125" s="124">
        <f t="shared" si="14"/>
        <v>9.5312104673437675E-2</v>
      </c>
      <c r="AJ125" s="124">
        <f t="shared" si="14"/>
        <v>3.3757645891882959E-2</v>
      </c>
      <c r="AK125" s="124">
        <f t="shared" si="14"/>
        <v>5.0443652623489134E-2</v>
      </c>
      <c r="AL125" s="124">
        <f t="shared" si="14"/>
        <v>0.1417910447761194</v>
      </c>
      <c r="AM125" s="124">
        <f>(Y125-B125)/B125</f>
        <v>0.18233919836460538</v>
      </c>
      <c r="AN125" s="124">
        <f>(Z125-C125)/C125</f>
        <v>0.24374193010954226</v>
      </c>
      <c r="AO125" s="125">
        <f>(AA125-D125)/D125</f>
        <v>0.3736604309025055</v>
      </c>
    </row>
    <row r="126" spans="1:41" x14ac:dyDescent="0.35">
      <c r="A126" s="74" t="s">
        <v>26</v>
      </c>
      <c r="B126" s="266">
        <v>5.3332846608746438E-2</v>
      </c>
      <c r="C126" s="266">
        <v>6.1476946145195555E-2</v>
      </c>
      <c r="D126" s="124">
        <v>5.9519808819685598E-2</v>
      </c>
      <c r="E126" s="124">
        <v>5.9374311522361757E-2</v>
      </c>
      <c r="F126" s="124">
        <v>6.3501483679525225E-2</v>
      </c>
      <c r="G126" s="124">
        <v>6.8649443069306926E-2</v>
      </c>
      <c r="H126" s="124">
        <v>8.1663585951940856E-2</v>
      </c>
      <c r="I126" s="124">
        <v>8.3585404142895434E-2</v>
      </c>
      <c r="J126" s="124">
        <v>6.6902808399898803E-2</v>
      </c>
      <c r="K126" s="124">
        <v>6.3646883782443375E-2</v>
      </c>
      <c r="L126" s="124">
        <v>7.0390554041780198E-2</v>
      </c>
      <c r="M126" s="124">
        <v>7.3895983997538078E-2</v>
      </c>
      <c r="N126" s="124">
        <f>((B125*B126)+(C125*C126)+(D125*D126)+(E125*E126)+(F125*F126)+(G125*G126)+(H125*H126)+(I125*I126)+(J125*J126)+(K125*K126)+(L125*L126)+(M125*M126))/SUM(B125:M125)</f>
        <v>6.7090473558135244E-2</v>
      </c>
      <c r="O126" s="124">
        <v>0.15514614212494807</v>
      </c>
      <c r="P126" s="124">
        <v>0.40477605678123141</v>
      </c>
      <c r="Q126" s="124">
        <v>0.36632692375048159</v>
      </c>
      <c r="R126" s="124">
        <v>0.28491153710304079</v>
      </c>
      <c r="S126" s="124">
        <v>0.2521397882201698</v>
      </c>
      <c r="T126" s="124">
        <v>0.22365794345032849</v>
      </c>
      <c r="U126" s="124">
        <v>0.22366684266103484</v>
      </c>
      <c r="V126" s="124">
        <v>0.2223501567197595</v>
      </c>
      <c r="W126" s="124">
        <v>0.24532756900565347</v>
      </c>
      <c r="X126" s="124">
        <v>0.30853716056869485</v>
      </c>
      <c r="Y126" s="124">
        <v>0.28938837259563432</v>
      </c>
      <c r="Z126" s="124">
        <v>0.27725126419075047</v>
      </c>
      <c r="AA126" s="124">
        <v>0.25785582255083178</v>
      </c>
      <c r="AB126" s="124">
        <f>((O125*O126)+(P125*P126)+(Q125*Q126)+(R125*R126)+(S125*S126)+(T125*T126)+(U125*U126)+(V125*V126)+(W125*W126)+(X125*X126)+(Y125*Y126)+(Z125*Z126)+(AA125*AA126))/SUM(O125:AA125)</f>
        <v>0.26962986613149675</v>
      </c>
      <c r="AC126" s="124" t="s">
        <v>46</v>
      </c>
      <c r="AD126" s="124" t="s">
        <v>46</v>
      </c>
      <c r="AE126" s="124" t="s">
        <v>46</v>
      </c>
      <c r="AF126" s="124" t="s">
        <v>46</v>
      </c>
      <c r="AG126" s="124" t="s">
        <v>46</v>
      </c>
      <c r="AH126" s="124" t="s">
        <v>46</v>
      </c>
      <c r="AI126" s="124" t="s">
        <v>46</v>
      </c>
      <c r="AJ126" s="124" t="s">
        <v>46</v>
      </c>
      <c r="AK126" s="124" t="s">
        <v>46</v>
      </c>
      <c r="AL126" s="124" t="s">
        <v>46</v>
      </c>
      <c r="AM126" s="124" t="s">
        <v>46</v>
      </c>
      <c r="AN126" s="124" t="s">
        <v>46</v>
      </c>
      <c r="AO126" s="125" t="s">
        <v>46</v>
      </c>
    </row>
    <row r="127" spans="1:41" x14ac:dyDescent="0.35">
      <c r="A127" s="181" t="s">
        <v>28</v>
      </c>
      <c r="B127" s="235">
        <v>52084</v>
      </c>
      <c r="C127" s="235">
        <v>45387</v>
      </c>
      <c r="D127" s="229">
        <v>51199</v>
      </c>
      <c r="E127" s="229">
        <v>52312</v>
      </c>
      <c r="F127" s="229">
        <v>55889</v>
      </c>
      <c r="G127" s="229">
        <v>51071</v>
      </c>
      <c r="H127" s="229">
        <v>51908</v>
      </c>
      <c r="I127" s="229">
        <v>49035</v>
      </c>
      <c r="J127" s="229">
        <v>51183</v>
      </c>
      <c r="K127" s="229">
        <v>58474</v>
      </c>
      <c r="L127" s="229">
        <v>51366</v>
      </c>
      <c r="M127" s="229">
        <v>46760</v>
      </c>
      <c r="N127" s="229">
        <f>SUM(B127:M127)/12</f>
        <v>51389</v>
      </c>
      <c r="O127" s="229">
        <v>48256</v>
      </c>
      <c r="P127" s="229">
        <v>35921</v>
      </c>
      <c r="Q127" s="229">
        <v>39357</v>
      </c>
      <c r="R127" s="229">
        <v>45064</v>
      </c>
      <c r="S127" s="229">
        <v>44826</v>
      </c>
      <c r="T127" s="229">
        <v>41913</v>
      </c>
      <c r="U127" s="229">
        <v>44056</v>
      </c>
      <c r="V127" s="229">
        <v>47165</v>
      </c>
      <c r="W127" s="229">
        <v>43255</v>
      </c>
      <c r="X127" s="229">
        <v>41047</v>
      </c>
      <c r="Y127" s="229">
        <v>42836</v>
      </c>
      <c r="Z127" s="229">
        <v>39365</v>
      </c>
      <c r="AA127" s="229">
        <v>46967</v>
      </c>
      <c r="AB127" s="230">
        <f>SUM(O127:AA127)/13</f>
        <v>43079.076923076922</v>
      </c>
      <c r="AC127" s="175">
        <f>(O127-D127)/D127</f>
        <v>-5.7481591437332759E-2</v>
      </c>
      <c r="AD127" s="175">
        <f t="shared" si="14"/>
        <v>-0.31333154916653921</v>
      </c>
      <c r="AE127" s="175">
        <f t="shared" si="14"/>
        <v>-0.29580060477016945</v>
      </c>
      <c r="AF127" s="175">
        <f t="shared" si="14"/>
        <v>-0.11762056744532122</v>
      </c>
      <c r="AG127" s="175">
        <f t="shared" si="14"/>
        <v>-0.13643369037527933</v>
      </c>
      <c r="AH127" s="175">
        <f t="shared" si="14"/>
        <v>-0.14524319363719793</v>
      </c>
      <c r="AI127" s="175">
        <f t="shared" si="14"/>
        <v>-0.13924545259168083</v>
      </c>
      <c r="AJ127" s="175">
        <f t="shared" si="14"/>
        <v>-0.19340219584772719</v>
      </c>
      <c r="AK127" s="175">
        <f t="shared" si="14"/>
        <v>-0.15790600786512479</v>
      </c>
      <c r="AL127" s="175">
        <f t="shared" si="14"/>
        <v>-0.12217707442258341</v>
      </c>
      <c r="AM127" s="175">
        <f>(Y127-B127)/B127</f>
        <v>-0.17755932724061133</v>
      </c>
      <c r="AN127" s="175">
        <f>(Z127-C127)/C127</f>
        <v>-0.13268116421001608</v>
      </c>
      <c r="AO127" s="189">
        <f>(AA127-D127)/D127</f>
        <v>-8.2657864411414289E-2</v>
      </c>
    </row>
    <row r="128" spans="1:41" ht="17.25" customHeight="1" x14ac:dyDescent="0.35">
      <c r="A128" s="56" t="s">
        <v>29</v>
      </c>
      <c r="B128" s="2"/>
      <c r="C128" s="2"/>
      <c r="D128" s="2"/>
      <c r="E128" s="2"/>
      <c r="F128" s="2"/>
      <c r="G128" s="2"/>
      <c r="H128" s="2"/>
      <c r="I128" s="2"/>
      <c r="J128" s="2"/>
      <c r="K128" s="2"/>
      <c r="L128" s="2"/>
      <c r="M128" s="2"/>
      <c r="N128" s="57"/>
      <c r="O128" s="2"/>
      <c r="P128" s="2"/>
      <c r="Q128" s="2"/>
      <c r="R128" s="2"/>
      <c r="S128" s="2"/>
      <c r="T128" s="2"/>
      <c r="U128" s="2"/>
      <c r="V128" s="2"/>
      <c r="W128" s="2"/>
      <c r="X128" s="2"/>
      <c r="Y128" s="58"/>
      <c r="Z128" s="3"/>
      <c r="AA128" s="3"/>
      <c r="AB128" s="3"/>
      <c r="AC128" s="3"/>
      <c r="AD128" s="3"/>
      <c r="AE128" s="3"/>
      <c r="AF128" s="3"/>
      <c r="AG128" s="3"/>
      <c r="AH128" s="3"/>
      <c r="AI128" s="3"/>
      <c r="AJ128" s="3"/>
    </row>
    <row r="129" spans="1:41" ht="12" customHeight="1" x14ac:dyDescent="0.35">
      <c r="A129" s="75" t="s">
        <v>125</v>
      </c>
      <c r="B129" s="2"/>
      <c r="C129" s="2"/>
      <c r="D129" s="2"/>
      <c r="E129" s="2"/>
      <c r="F129" s="2"/>
      <c r="G129" s="2"/>
      <c r="H129" s="2"/>
      <c r="I129" s="2"/>
      <c r="J129" s="2"/>
      <c r="K129" s="2"/>
      <c r="L129" s="2"/>
      <c r="M129" s="2"/>
      <c r="N129" s="57"/>
      <c r="O129" s="2"/>
      <c r="P129" s="2"/>
      <c r="Q129" s="2"/>
      <c r="R129" s="2"/>
      <c r="S129" s="2"/>
      <c r="T129" s="2"/>
      <c r="U129" s="2"/>
      <c r="V129" s="2"/>
      <c r="W129" s="2"/>
      <c r="X129" s="2"/>
      <c r="Y129" s="58"/>
      <c r="Z129" s="3"/>
      <c r="AA129" s="3"/>
      <c r="AB129" s="3"/>
      <c r="AC129" s="3"/>
      <c r="AD129" s="3"/>
      <c r="AE129" s="3"/>
      <c r="AF129" s="3"/>
      <c r="AG129" s="3"/>
      <c r="AH129" s="3"/>
      <c r="AI129" s="3"/>
      <c r="AJ129" s="3"/>
    </row>
    <row r="130" spans="1:41" ht="12" customHeight="1" x14ac:dyDescent="0.35">
      <c r="A130" s="75" t="s">
        <v>30</v>
      </c>
      <c r="B130" s="29"/>
      <c r="C130" s="29"/>
      <c r="D130" s="29"/>
      <c r="E130" s="29"/>
      <c r="F130" s="29"/>
      <c r="G130" s="29"/>
      <c r="H130" s="29"/>
      <c r="I130" s="29"/>
      <c r="J130" s="29"/>
      <c r="K130" s="29"/>
      <c r="L130" s="29"/>
      <c r="M130" s="29"/>
      <c r="N130" s="84"/>
      <c r="O130" s="29"/>
      <c r="P130" s="29"/>
      <c r="Q130" s="29"/>
      <c r="R130" s="29"/>
      <c r="S130" s="29"/>
      <c r="T130" s="29"/>
      <c r="U130" s="29"/>
      <c r="V130" s="29"/>
      <c r="W130" s="29"/>
      <c r="X130" s="29"/>
      <c r="Y130" s="85"/>
      <c r="Z130" s="30"/>
      <c r="AA130" s="30"/>
      <c r="AB130" s="30"/>
      <c r="AC130" s="30"/>
      <c r="AD130" s="30"/>
      <c r="AE130" s="30"/>
      <c r="AF130" s="30"/>
      <c r="AG130" s="30"/>
      <c r="AH130" s="30"/>
      <c r="AI130" s="30"/>
      <c r="AJ130" s="30"/>
      <c r="AK130" s="31"/>
      <c r="AL130" s="31"/>
      <c r="AM130" s="31"/>
      <c r="AN130" s="31"/>
      <c r="AO130" s="243"/>
    </row>
    <row r="131" spans="1:41" ht="12" customHeight="1" x14ac:dyDescent="0.35">
      <c r="A131" s="75" t="s">
        <v>43</v>
      </c>
      <c r="B131" s="26"/>
      <c r="C131" s="26"/>
      <c r="D131" s="26"/>
      <c r="E131" s="26"/>
      <c r="F131" s="26"/>
      <c r="G131" s="26"/>
      <c r="H131" s="26"/>
      <c r="I131" s="26"/>
      <c r="J131" s="26"/>
      <c r="K131" s="2"/>
      <c r="L131" s="2"/>
      <c r="M131" s="2"/>
      <c r="N131" s="57"/>
      <c r="O131" s="2"/>
      <c r="P131" s="2"/>
      <c r="Q131" s="2"/>
      <c r="R131" s="2"/>
      <c r="S131" s="2"/>
      <c r="T131" s="2"/>
      <c r="U131" s="2"/>
      <c r="V131" s="2"/>
      <c r="W131" s="2"/>
      <c r="X131" s="2"/>
      <c r="Y131" s="58"/>
      <c r="Z131" s="3"/>
      <c r="AA131" s="3"/>
      <c r="AB131" s="3"/>
      <c r="AC131" s="3"/>
      <c r="AD131" s="3"/>
      <c r="AE131" s="3"/>
      <c r="AF131" s="3"/>
      <c r="AG131" s="3"/>
      <c r="AH131" s="3"/>
      <c r="AI131" s="3"/>
      <c r="AJ131" s="3"/>
    </row>
    <row r="132" spans="1:41" ht="12" customHeight="1" x14ac:dyDescent="0.35">
      <c r="A132" s="241" t="s">
        <v>49</v>
      </c>
      <c r="B132" s="241"/>
      <c r="C132" s="241"/>
      <c r="D132" s="241"/>
      <c r="E132" s="241"/>
      <c r="F132" s="241"/>
      <c r="G132" s="241"/>
      <c r="H132" s="241"/>
      <c r="I132" s="241"/>
      <c r="J132" s="241"/>
      <c r="K132" s="228"/>
      <c r="L132" s="228"/>
      <c r="M132" s="228"/>
      <c r="N132" s="228"/>
      <c r="O132" s="228"/>
      <c r="P132" s="228"/>
      <c r="Q132" s="228"/>
      <c r="R132" s="228"/>
      <c r="S132" s="228"/>
      <c r="T132" s="228"/>
      <c r="U132" s="228"/>
      <c r="V132" s="228"/>
      <c r="W132" s="228"/>
      <c r="X132" s="228"/>
      <c r="Y132" s="228"/>
      <c r="Z132" s="228"/>
      <c r="AA132" s="228"/>
      <c r="AB132" s="228"/>
      <c r="AC132" s="228"/>
      <c r="AD132" s="228"/>
      <c r="AE132" s="228"/>
      <c r="AF132" s="228"/>
      <c r="AG132" s="228"/>
      <c r="AH132" s="228"/>
      <c r="AI132" s="228"/>
      <c r="AJ132" s="228"/>
      <c r="AK132" s="228"/>
      <c r="AL132" s="228"/>
      <c r="AM132" s="228"/>
      <c r="AN132" s="228"/>
      <c r="AO132" s="244"/>
    </row>
    <row r="133" spans="1:41" ht="12" customHeight="1" x14ac:dyDescent="0.35">
      <c r="A133" s="92" t="s">
        <v>59</v>
      </c>
      <c r="B133" s="92"/>
      <c r="C133" s="92"/>
      <c r="D133" s="29"/>
      <c r="E133" s="29"/>
      <c r="F133" s="29"/>
      <c r="G133" s="29"/>
      <c r="H133" s="29"/>
      <c r="I133" s="29"/>
      <c r="J133" s="29"/>
      <c r="K133" s="199"/>
      <c r="L133" s="199"/>
      <c r="M133" s="199"/>
      <c r="N133" s="59"/>
      <c r="O133" s="199"/>
      <c r="P133" s="199"/>
      <c r="Q133" s="199"/>
      <c r="R133" s="199"/>
      <c r="S133" s="199"/>
      <c r="T133" s="199"/>
      <c r="U133" s="199"/>
      <c r="V133" s="199"/>
      <c r="W133" s="199"/>
      <c r="X133" s="199"/>
      <c r="Y133" s="60"/>
      <c r="Z133" s="200"/>
      <c r="AA133" s="200"/>
      <c r="AB133" s="200"/>
      <c r="AC133" s="200"/>
      <c r="AD133" s="200"/>
      <c r="AE133" s="200"/>
      <c r="AF133" s="200"/>
      <c r="AG133" s="200"/>
      <c r="AH133" s="200"/>
      <c r="AI133" s="200"/>
      <c r="AJ133" s="200"/>
      <c r="AK133" s="113"/>
      <c r="AL133" s="113"/>
      <c r="AM133" s="113"/>
      <c r="AN133" s="113"/>
      <c r="AO133" s="153"/>
    </row>
    <row r="134" spans="1:41" ht="12" customHeight="1" x14ac:dyDescent="0.35">
      <c r="A134" s="278" t="s">
        <v>268</v>
      </c>
      <c r="B134" s="92"/>
      <c r="C134" s="92"/>
      <c r="D134" s="29"/>
      <c r="E134" s="29"/>
      <c r="F134" s="29"/>
      <c r="G134" s="29"/>
      <c r="H134" s="29"/>
      <c r="I134" s="29"/>
      <c r="J134" s="29"/>
      <c r="K134" s="29"/>
      <c r="L134" s="29"/>
      <c r="M134" s="29"/>
      <c r="N134" s="84"/>
      <c r="O134" s="29"/>
      <c r="P134" s="29"/>
      <c r="Q134" s="29"/>
      <c r="R134" s="29"/>
      <c r="S134" s="29"/>
      <c r="T134" s="29"/>
      <c r="U134" s="29"/>
      <c r="V134" s="29"/>
      <c r="W134" s="29"/>
      <c r="X134" s="29"/>
      <c r="Y134" s="85"/>
      <c r="Z134" s="30"/>
      <c r="AA134" s="30"/>
      <c r="AB134" s="30"/>
      <c r="AC134" s="30"/>
      <c r="AD134" s="30"/>
      <c r="AE134" s="30"/>
      <c r="AF134" s="30"/>
      <c r="AG134" s="30"/>
      <c r="AH134" s="30"/>
      <c r="AI134" s="30"/>
      <c r="AJ134" s="30"/>
      <c r="AK134" s="31"/>
      <c r="AL134" s="31"/>
      <c r="AM134" s="31"/>
      <c r="AN134" s="31"/>
      <c r="AO134" s="243"/>
    </row>
    <row r="135" spans="1:41" ht="12" customHeight="1" x14ac:dyDescent="0.35">
      <c r="A135" s="92" t="s">
        <v>45</v>
      </c>
      <c r="B135" s="92"/>
      <c r="C135" s="92"/>
      <c r="D135" s="29"/>
      <c r="E135" s="29"/>
      <c r="F135" s="29"/>
      <c r="G135" s="29"/>
      <c r="H135" s="29"/>
      <c r="I135" s="29"/>
      <c r="J135" s="29"/>
      <c r="K135" s="23"/>
      <c r="L135" s="23"/>
      <c r="M135" s="23"/>
      <c r="N135" s="59"/>
      <c r="O135" s="23"/>
      <c r="P135" s="23"/>
      <c r="Q135" s="23"/>
      <c r="R135" s="23"/>
      <c r="S135" s="23"/>
      <c r="T135" s="23"/>
      <c r="U135" s="23"/>
      <c r="V135" s="23"/>
      <c r="W135" s="23"/>
      <c r="X135" s="23"/>
      <c r="Y135" s="60"/>
      <c r="Z135" s="24"/>
      <c r="AA135" s="24"/>
      <c r="AB135" s="24"/>
      <c r="AC135" s="24"/>
      <c r="AD135" s="24"/>
      <c r="AE135" s="24"/>
      <c r="AF135" s="24"/>
      <c r="AG135" s="24"/>
      <c r="AH135" s="24"/>
      <c r="AI135" s="24"/>
      <c r="AJ135" s="24"/>
      <c r="AK135" s="113"/>
      <c r="AL135" s="113"/>
      <c r="AM135" s="113"/>
      <c r="AN135" s="113"/>
      <c r="AO135" s="153"/>
    </row>
    <row r="136" spans="1:41" ht="12" customHeight="1" x14ac:dyDescent="0.35">
      <c r="A136" s="75" t="s">
        <v>269</v>
      </c>
      <c r="B136" s="92"/>
      <c r="C136" s="92"/>
      <c r="D136" s="29"/>
      <c r="E136" s="29"/>
      <c r="F136" s="29"/>
      <c r="G136" s="29"/>
      <c r="H136" s="29"/>
      <c r="I136" s="29"/>
      <c r="J136" s="29"/>
      <c r="K136" s="23"/>
      <c r="L136" s="23"/>
      <c r="M136" s="23"/>
      <c r="N136" s="59"/>
      <c r="O136" s="23"/>
      <c r="P136" s="23"/>
      <c r="Q136" s="23"/>
      <c r="R136" s="23"/>
      <c r="S136" s="23"/>
      <c r="T136" s="23"/>
      <c r="U136" s="23"/>
      <c r="V136" s="23"/>
      <c r="W136" s="23"/>
      <c r="X136" s="23"/>
      <c r="Y136" s="60"/>
      <c r="Z136" s="24"/>
      <c r="AA136" s="24"/>
      <c r="AB136" s="24"/>
      <c r="AC136" s="24"/>
      <c r="AD136" s="24"/>
      <c r="AE136" s="24"/>
      <c r="AF136" s="24"/>
      <c r="AG136" s="24"/>
      <c r="AH136" s="24"/>
      <c r="AI136" s="24"/>
      <c r="AJ136" s="24"/>
      <c r="AK136" s="113"/>
      <c r="AL136" s="113"/>
      <c r="AM136" s="113"/>
      <c r="AN136" s="113"/>
      <c r="AO136" s="153"/>
    </row>
    <row r="137" spans="1:41" ht="12" customHeight="1" x14ac:dyDescent="0.35">
      <c r="A137" s="56" t="s">
        <v>32</v>
      </c>
      <c r="B137" s="56"/>
      <c r="C137" s="56"/>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3"/>
      <c r="AL137" s="113"/>
      <c r="AM137" s="113"/>
      <c r="AN137" s="113"/>
      <c r="AO137" s="153"/>
    </row>
    <row r="138" spans="1:41" ht="30" customHeight="1" x14ac:dyDescent="0.35">
      <c r="A138" s="61" t="s">
        <v>270</v>
      </c>
      <c r="B138" s="61"/>
      <c r="C138" s="61"/>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35"/>
    </row>
    <row r="139" spans="1:41" ht="20.25" customHeight="1" x14ac:dyDescent="0.35">
      <c r="A139" s="191" t="s">
        <v>247</v>
      </c>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240"/>
    </row>
    <row r="140" spans="1:41" x14ac:dyDescent="0.35">
      <c r="A140" s="137"/>
      <c r="B140" s="282" t="s">
        <v>145</v>
      </c>
      <c r="C140" s="283"/>
      <c r="D140" s="283"/>
      <c r="E140" s="283"/>
      <c r="F140" s="283"/>
      <c r="G140" s="283"/>
      <c r="H140" s="283"/>
      <c r="I140" s="283"/>
      <c r="J140" s="283"/>
      <c r="K140" s="283"/>
      <c r="L140" s="283"/>
      <c r="M140" s="283"/>
      <c r="N140" s="284"/>
      <c r="O140" s="279" t="s">
        <v>55</v>
      </c>
      <c r="P140" s="280"/>
      <c r="Q140" s="280"/>
      <c r="R140" s="280"/>
      <c r="S140" s="280"/>
      <c r="T140" s="280"/>
      <c r="U140" s="280"/>
      <c r="V140" s="280"/>
      <c r="W140" s="280"/>
      <c r="X140" s="280"/>
      <c r="Y140" s="280"/>
      <c r="Z140" s="280"/>
      <c r="AA140" s="280"/>
      <c r="AB140" s="281"/>
      <c r="AC140" s="281" t="s">
        <v>57</v>
      </c>
      <c r="AD140" s="281"/>
      <c r="AE140" s="281"/>
      <c r="AF140" s="281"/>
      <c r="AG140" s="281"/>
      <c r="AH140" s="281"/>
      <c r="AI140" s="281"/>
      <c r="AJ140" s="281"/>
      <c r="AK140" s="281"/>
      <c r="AL140" s="281"/>
      <c r="AM140" s="280"/>
      <c r="AN140" s="280"/>
      <c r="AO140" s="280"/>
    </row>
    <row r="141" spans="1:41" ht="44.15" customHeight="1" x14ac:dyDescent="0.35">
      <c r="A141" s="106" t="s">
        <v>35</v>
      </c>
      <c r="B141" s="107" t="s">
        <v>203</v>
      </c>
      <c r="C141" s="107" t="s">
        <v>204</v>
      </c>
      <c r="D141" s="107" t="s">
        <v>193</v>
      </c>
      <c r="E141" s="107" t="s">
        <v>194</v>
      </c>
      <c r="F141" s="107" t="s">
        <v>195</v>
      </c>
      <c r="G141" s="107" t="s">
        <v>196</v>
      </c>
      <c r="H141" s="107" t="s">
        <v>197</v>
      </c>
      <c r="I141" s="107" t="s">
        <v>198</v>
      </c>
      <c r="J141" s="107" t="s">
        <v>199</v>
      </c>
      <c r="K141" s="107" t="s">
        <v>200</v>
      </c>
      <c r="L141" s="107" t="s">
        <v>201</v>
      </c>
      <c r="M141" s="107" t="s">
        <v>202</v>
      </c>
      <c r="N141" s="107" t="s">
        <v>168</v>
      </c>
      <c r="O141" s="107" t="s">
        <v>219</v>
      </c>
      <c r="P141" s="107" t="s">
        <v>216</v>
      </c>
      <c r="Q141" s="107" t="s">
        <v>215</v>
      </c>
      <c r="R141" s="107" t="s">
        <v>214</v>
      </c>
      <c r="S141" s="107" t="s">
        <v>213</v>
      </c>
      <c r="T141" s="107" t="s">
        <v>212</v>
      </c>
      <c r="U141" s="107" t="s">
        <v>217</v>
      </c>
      <c r="V141" s="107" t="s">
        <v>211</v>
      </c>
      <c r="W141" s="107" t="s">
        <v>210</v>
      </c>
      <c r="X141" s="107" t="s">
        <v>209</v>
      </c>
      <c r="Y141" s="107" t="s">
        <v>208</v>
      </c>
      <c r="Z141" s="107" t="s">
        <v>207</v>
      </c>
      <c r="AA141" s="107" t="s">
        <v>206</v>
      </c>
      <c r="AB141" s="107" t="s">
        <v>205</v>
      </c>
      <c r="AC141" s="107" t="s">
        <v>60</v>
      </c>
      <c r="AD141" s="107" t="s">
        <v>61</v>
      </c>
      <c r="AE141" s="107" t="s">
        <v>62</v>
      </c>
      <c r="AF141" s="107" t="s">
        <v>63</v>
      </c>
      <c r="AG141" s="107" t="s">
        <v>64</v>
      </c>
      <c r="AH141" s="107" t="s">
        <v>65</v>
      </c>
      <c r="AI141" s="107" t="s">
        <v>66</v>
      </c>
      <c r="AJ141" s="107" t="s">
        <v>67</v>
      </c>
      <c r="AK141" s="107" t="s">
        <v>68</v>
      </c>
      <c r="AL141" s="107" t="s">
        <v>69</v>
      </c>
      <c r="AM141" s="107" t="s">
        <v>70</v>
      </c>
      <c r="AN141" s="107" t="s">
        <v>71</v>
      </c>
      <c r="AO141" s="131" t="s">
        <v>72</v>
      </c>
    </row>
    <row r="142" spans="1:41" x14ac:dyDescent="0.35">
      <c r="A142" s="74" t="s">
        <v>23</v>
      </c>
      <c r="B142" s="195">
        <v>241067</v>
      </c>
      <c r="C142" s="195">
        <v>208701</v>
      </c>
      <c r="D142" s="167">
        <v>248364</v>
      </c>
      <c r="E142" s="167">
        <v>241483</v>
      </c>
      <c r="F142" s="167">
        <v>244051</v>
      </c>
      <c r="G142" s="167">
        <v>215026</v>
      </c>
      <c r="H142" s="167">
        <v>207520</v>
      </c>
      <c r="I142" s="167">
        <v>199383</v>
      </c>
      <c r="J142" s="167">
        <v>221022</v>
      </c>
      <c r="K142" s="167">
        <v>236871</v>
      </c>
      <c r="L142" s="167">
        <v>239630</v>
      </c>
      <c r="M142" s="167">
        <v>260554</v>
      </c>
      <c r="N142" s="167">
        <f>SUM(B142:M142)/12</f>
        <v>230306</v>
      </c>
      <c r="O142" s="167">
        <v>173204</v>
      </c>
      <c r="P142" s="167">
        <v>90735</v>
      </c>
      <c r="Q142" s="167">
        <v>109373</v>
      </c>
      <c r="R142" s="167">
        <v>139045</v>
      </c>
      <c r="S142" s="167">
        <v>149075</v>
      </c>
      <c r="T142" s="167">
        <v>148468</v>
      </c>
      <c r="U142" s="167">
        <v>159288</v>
      </c>
      <c r="V142" s="167">
        <v>155509</v>
      </c>
      <c r="W142" s="167">
        <v>140156</v>
      </c>
      <c r="X142" s="167">
        <v>119857</v>
      </c>
      <c r="Y142" s="167">
        <v>134390</v>
      </c>
      <c r="Z142" s="167">
        <v>129653</v>
      </c>
      <c r="AA142" s="167">
        <v>162597</v>
      </c>
      <c r="AB142" s="169">
        <f>SUM(O142:AA142)/13</f>
        <v>139334.61538461538</v>
      </c>
      <c r="AC142" s="124">
        <f t="shared" ref="AC142:AL146" si="15">(O142-D142)/D142</f>
        <v>-0.30262034755439599</v>
      </c>
      <c r="AD142" s="124">
        <f t="shared" si="15"/>
        <v>-0.62425926462732362</v>
      </c>
      <c r="AE142" s="124">
        <f t="shared" si="15"/>
        <v>-0.55184367201937301</v>
      </c>
      <c r="AF142" s="124">
        <f t="shared" si="15"/>
        <v>-0.35335726842335347</v>
      </c>
      <c r="AG142" s="124">
        <f t="shared" si="15"/>
        <v>-0.28163550501156515</v>
      </c>
      <c r="AH142" s="124">
        <f t="shared" si="15"/>
        <v>-0.25536279422016922</v>
      </c>
      <c r="AI142" s="124">
        <f t="shared" si="15"/>
        <v>-0.27931156174498467</v>
      </c>
      <c r="AJ142" s="124">
        <f t="shared" si="15"/>
        <v>-0.34348653908667587</v>
      </c>
      <c r="AK142" s="124">
        <f t="shared" si="15"/>
        <v>-0.41511496891040356</v>
      </c>
      <c r="AL142" s="124">
        <f t="shared" si="15"/>
        <v>-0.53999170997182921</v>
      </c>
      <c r="AM142" s="124">
        <f>(Y142-B142)/B142</f>
        <v>-0.44252012925867085</v>
      </c>
      <c r="AN142" s="124">
        <f>(Z142-C142)/C142</f>
        <v>-0.37876196089141884</v>
      </c>
      <c r="AO142" s="125">
        <f>(AA142-D142)/D142</f>
        <v>-0.34532782528868916</v>
      </c>
    </row>
    <row r="143" spans="1:41" x14ac:dyDescent="0.35">
      <c r="A143" s="74" t="s">
        <v>24</v>
      </c>
      <c r="B143" s="266">
        <v>1.3510766716307085E-2</v>
      </c>
      <c r="C143" s="266">
        <v>1.3550486102126967E-2</v>
      </c>
      <c r="D143" s="124">
        <v>1.3065500636163052E-2</v>
      </c>
      <c r="E143" s="124">
        <v>1.3553749125197219E-2</v>
      </c>
      <c r="F143" s="124">
        <v>1.362420149886704E-2</v>
      </c>
      <c r="G143" s="124">
        <v>1.4793559848576452E-2</v>
      </c>
      <c r="H143" s="124">
        <v>1.4779298380878951E-2</v>
      </c>
      <c r="I143" s="124">
        <v>1.3948029671536692E-2</v>
      </c>
      <c r="J143" s="124">
        <v>1.4360561392078617E-2</v>
      </c>
      <c r="K143" s="124">
        <v>1.3408141984455673E-2</v>
      </c>
      <c r="L143" s="124">
        <v>1.2652839794683471E-2</v>
      </c>
      <c r="M143" s="124">
        <v>1.2719052480483892E-2</v>
      </c>
      <c r="N143" s="124">
        <f>((B142*B143)+(C142*C143)+(D142*D143)+(E142*E143)+(F142*F143)+(G142*G143)+(H142*H143)+(I142*I143)+(J142*J143)+(K142*K143)+(L142*L143)+(M142*M143))/SUM(B142:M142)</f>
        <v>1.3624265108160448E-2</v>
      </c>
      <c r="O143" s="124">
        <v>7.7122930186369829E-2</v>
      </c>
      <c r="P143" s="124">
        <v>0.38634485038849398</v>
      </c>
      <c r="Q143" s="124">
        <v>0.28003254916661335</v>
      </c>
      <c r="R143" s="124">
        <v>0.17800711999712324</v>
      </c>
      <c r="S143" s="124">
        <v>0.13976186483313768</v>
      </c>
      <c r="T143" s="124">
        <v>0.12878869520704797</v>
      </c>
      <c r="U143" s="124">
        <v>0.14225804831500174</v>
      </c>
      <c r="V143" s="124">
        <v>0.13862863242641904</v>
      </c>
      <c r="W143" s="124">
        <v>0.15673963298039328</v>
      </c>
      <c r="X143" s="124">
        <v>0.21227796457445122</v>
      </c>
      <c r="Y143" s="124">
        <v>0.18191085646253441</v>
      </c>
      <c r="Z143" s="124">
        <v>0.16873500805997546</v>
      </c>
      <c r="AA143" s="124">
        <v>0.15262274211701324</v>
      </c>
      <c r="AB143" s="124">
        <f>((O142*O143)+(P142*P143)+(Q142*Q143)+(R142*R143)+(S142*S143)+(T142*T143)+(U142*U143)+(V142*V143)+(W142*W143)+(X142*X143)+(Y142*Y143)+(Z142*Z143)+(AA142*AA143))/SUM(O142:AA142)</f>
        <v>0.16922019488227014</v>
      </c>
      <c r="AC143" s="124" t="s">
        <v>46</v>
      </c>
      <c r="AD143" s="124" t="s">
        <v>46</v>
      </c>
      <c r="AE143" s="124" t="s">
        <v>46</v>
      </c>
      <c r="AF143" s="124" t="s">
        <v>46</v>
      </c>
      <c r="AG143" s="124" t="s">
        <v>46</v>
      </c>
      <c r="AH143" s="124" t="s">
        <v>46</v>
      </c>
      <c r="AI143" s="124" t="s">
        <v>46</v>
      </c>
      <c r="AJ143" s="124" t="s">
        <v>46</v>
      </c>
      <c r="AK143" s="124" t="s">
        <v>46</v>
      </c>
      <c r="AL143" s="124" t="s">
        <v>46</v>
      </c>
      <c r="AM143" s="124" t="s">
        <v>46</v>
      </c>
      <c r="AN143" s="124" t="s">
        <v>46</v>
      </c>
      <c r="AO143" s="125" t="s">
        <v>46</v>
      </c>
    </row>
    <row r="144" spans="1:41" x14ac:dyDescent="0.35">
      <c r="A144" s="74" t="s">
        <v>25</v>
      </c>
      <c r="B144" s="195">
        <v>13476</v>
      </c>
      <c r="C144" s="195">
        <v>11954</v>
      </c>
      <c r="D144" s="167">
        <v>13220</v>
      </c>
      <c r="E144" s="167">
        <v>13121</v>
      </c>
      <c r="F144" s="167">
        <v>14262</v>
      </c>
      <c r="G144" s="167">
        <v>12154</v>
      </c>
      <c r="H144" s="167">
        <v>10978</v>
      </c>
      <c r="I144" s="167">
        <v>10602</v>
      </c>
      <c r="J144" s="167">
        <v>13195</v>
      </c>
      <c r="K144" s="167">
        <v>15324</v>
      </c>
      <c r="L144" s="167">
        <v>14508</v>
      </c>
      <c r="M144" s="167">
        <v>13189</v>
      </c>
      <c r="N144" s="167">
        <f>SUM(B144:M144)/12</f>
        <v>12998.583333333334</v>
      </c>
      <c r="O144" s="167">
        <v>14571</v>
      </c>
      <c r="P144" s="167">
        <v>11178</v>
      </c>
      <c r="Q144" s="167">
        <v>11592</v>
      </c>
      <c r="R144" s="167">
        <v>12999</v>
      </c>
      <c r="S144" s="167">
        <v>12278</v>
      </c>
      <c r="T144" s="167">
        <v>12078</v>
      </c>
      <c r="U144" s="167">
        <v>15362</v>
      </c>
      <c r="V144" s="167">
        <v>16074</v>
      </c>
      <c r="W144" s="167">
        <v>15876</v>
      </c>
      <c r="X144" s="167">
        <v>14762</v>
      </c>
      <c r="Y144" s="167">
        <v>16173</v>
      </c>
      <c r="Z144" s="167">
        <v>15967</v>
      </c>
      <c r="AA144" s="167">
        <v>19837</v>
      </c>
      <c r="AB144" s="169">
        <f>SUM(O144:AA144)/13</f>
        <v>14519</v>
      </c>
      <c r="AC144" s="124">
        <f>(O144-D144)/D144</f>
        <v>0.10219364599092284</v>
      </c>
      <c r="AD144" s="124">
        <f t="shared" si="15"/>
        <v>-0.14808322536392043</v>
      </c>
      <c r="AE144" s="124">
        <f t="shared" si="15"/>
        <v>-0.18721076987799748</v>
      </c>
      <c r="AF144" s="124">
        <f t="shared" si="15"/>
        <v>6.9524436399539244E-2</v>
      </c>
      <c r="AG144" s="124">
        <f t="shared" si="15"/>
        <v>0.1184186554928038</v>
      </c>
      <c r="AH144" s="124">
        <f t="shared" si="15"/>
        <v>0.13921901528013583</v>
      </c>
      <c r="AI144" s="124">
        <f t="shared" si="15"/>
        <v>0.16422887457370217</v>
      </c>
      <c r="AJ144" s="124">
        <f t="shared" si="15"/>
        <v>4.8942834768989821E-2</v>
      </c>
      <c r="AK144" s="124">
        <f t="shared" si="15"/>
        <v>9.4292803970223327E-2</v>
      </c>
      <c r="AL144" s="124">
        <f t="shared" si="15"/>
        <v>0.11926605504587157</v>
      </c>
      <c r="AM144" s="124">
        <f>(Y144-B144)/B144</f>
        <v>0.20013357079252003</v>
      </c>
      <c r="AN144" s="124">
        <f>(Z144-C144)/C144</f>
        <v>0.33570353019909654</v>
      </c>
      <c r="AO144" s="125">
        <f>(AA144-D144)/D144</f>
        <v>0.50052950075642966</v>
      </c>
    </row>
    <row r="145" spans="1:41" x14ac:dyDescent="0.35">
      <c r="A145" s="74" t="s">
        <v>26</v>
      </c>
      <c r="B145" s="266">
        <v>2.7085188483229446E-2</v>
      </c>
      <c r="C145" s="266">
        <v>3.5971223021582732E-2</v>
      </c>
      <c r="D145" s="124">
        <v>2.8063540090771558E-2</v>
      </c>
      <c r="E145" s="124">
        <v>3.269567868302721E-2</v>
      </c>
      <c r="F145" s="124">
        <v>2.8887954003646053E-2</v>
      </c>
      <c r="G145" s="124">
        <v>3.6119795951949973E-2</v>
      </c>
      <c r="H145" s="124">
        <v>3.5070140280561123E-2</v>
      </c>
      <c r="I145" s="124">
        <v>2.8956800603659686E-2</v>
      </c>
      <c r="J145" s="124">
        <v>3.1602879878741948E-2</v>
      </c>
      <c r="K145" s="124">
        <v>3.001827199164709E-2</v>
      </c>
      <c r="L145" s="124">
        <v>3.1568789633305762E-2</v>
      </c>
      <c r="M145" s="124">
        <v>3.7227993024490105E-2</v>
      </c>
      <c r="N145" s="124">
        <f>((B144*B145)+(C144*C145)+(D144*D145)+(E144*E145)+(F144*F145)+(G144*G145)+(H144*H145)+(I144*I145)+(J144*J145)+(K144*K145)+(L144*L145)+(M144*M145))/SUM(B144:M144)</f>
        <v>3.1823980818422519E-2</v>
      </c>
      <c r="O145" s="124">
        <v>0.13767071580536683</v>
      </c>
      <c r="P145" s="124">
        <v>0.45526927894077651</v>
      </c>
      <c r="Q145" s="124">
        <v>0.41847826086956524</v>
      </c>
      <c r="R145" s="124">
        <v>0.31671667051311642</v>
      </c>
      <c r="S145" s="124">
        <v>0.25688222837595698</v>
      </c>
      <c r="T145" s="124">
        <v>0.24316939890710382</v>
      </c>
      <c r="U145" s="124">
        <v>0.23493034761098816</v>
      </c>
      <c r="V145" s="124">
        <v>0.23503794948363818</v>
      </c>
      <c r="W145" s="124">
        <v>0.27236079617032</v>
      </c>
      <c r="X145" s="124">
        <v>0.32421081154315134</v>
      </c>
      <c r="Y145" s="124">
        <v>0.28968033141655847</v>
      </c>
      <c r="Z145" s="124">
        <v>0.28671635247698379</v>
      </c>
      <c r="AA145" s="124">
        <v>0.26823612441397388</v>
      </c>
      <c r="AB145" s="124">
        <f>((O144*O145)+(P144*P145)+(Q144*Q145)+(R144*R145)+(S144*S145)+(T144*T145)+(U144*U145)+(V144*V145)+(W144*W145)+(X144*X145)+(Y144*Y145)+(Z144*Z145)+(AA144*AA145))/SUM(O144:AA144)</f>
        <v>0.28204421792134443</v>
      </c>
      <c r="AC145" s="124" t="s">
        <v>46</v>
      </c>
      <c r="AD145" s="124" t="s">
        <v>46</v>
      </c>
      <c r="AE145" s="124" t="s">
        <v>46</v>
      </c>
      <c r="AF145" s="124" t="s">
        <v>46</v>
      </c>
      <c r="AG145" s="124" t="s">
        <v>46</v>
      </c>
      <c r="AH145" s="124" t="s">
        <v>46</v>
      </c>
      <c r="AI145" s="124" t="s">
        <v>46</v>
      </c>
      <c r="AJ145" s="124" t="s">
        <v>46</v>
      </c>
      <c r="AK145" s="124" t="s">
        <v>46</v>
      </c>
      <c r="AL145" s="124" t="s">
        <v>46</v>
      </c>
      <c r="AM145" s="124" t="s">
        <v>46</v>
      </c>
      <c r="AN145" s="124" t="s">
        <v>46</v>
      </c>
      <c r="AO145" s="125" t="s">
        <v>46</v>
      </c>
    </row>
    <row r="146" spans="1:41" x14ac:dyDescent="0.35">
      <c r="A146" s="181" t="s">
        <v>28</v>
      </c>
      <c r="B146" s="235">
        <v>20226</v>
      </c>
      <c r="C146" s="235">
        <v>17534</v>
      </c>
      <c r="D146" s="229">
        <v>19873</v>
      </c>
      <c r="E146" s="229">
        <v>20433</v>
      </c>
      <c r="F146" s="229">
        <v>21543</v>
      </c>
      <c r="G146" s="229">
        <v>20613</v>
      </c>
      <c r="H146" s="229">
        <v>20667</v>
      </c>
      <c r="I146" s="229">
        <v>20563</v>
      </c>
      <c r="J146" s="229">
        <v>21082</v>
      </c>
      <c r="K146" s="229">
        <v>25007</v>
      </c>
      <c r="L146" s="229">
        <v>24725</v>
      </c>
      <c r="M146" s="229">
        <v>21552</v>
      </c>
      <c r="N146" s="229">
        <f>SUM(B146:M146)/12</f>
        <v>21151.5</v>
      </c>
      <c r="O146" s="229">
        <v>17789</v>
      </c>
      <c r="P146" s="229">
        <v>9794</v>
      </c>
      <c r="Q146" s="229">
        <v>12784</v>
      </c>
      <c r="R146" s="229">
        <v>16423</v>
      </c>
      <c r="S146" s="229">
        <v>17979</v>
      </c>
      <c r="T146" s="229">
        <v>17632</v>
      </c>
      <c r="U146" s="229">
        <v>17374</v>
      </c>
      <c r="V146" s="229">
        <v>23773</v>
      </c>
      <c r="W146" s="229">
        <v>20663</v>
      </c>
      <c r="X146" s="229">
        <v>15625</v>
      </c>
      <c r="Y146" s="229">
        <v>16028</v>
      </c>
      <c r="Z146" s="229">
        <v>15359</v>
      </c>
      <c r="AA146" s="229">
        <v>17951</v>
      </c>
      <c r="AB146" s="230">
        <f>SUM(O146:AA146)/13</f>
        <v>16859.538461538461</v>
      </c>
      <c r="AC146" s="175">
        <f>(O146-D146)/D146</f>
        <v>-0.10486589845519045</v>
      </c>
      <c r="AD146" s="175">
        <f t="shared" si="15"/>
        <v>-0.52067733568247443</v>
      </c>
      <c r="AE146" s="175">
        <f t="shared" si="15"/>
        <v>-0.40658218446827277</v>
      </c>
      <c r="AF146" s="175">
        <f t="shared" si="15"/>
        <v>-0.20326978120603503</v>
      </c>
      <c r="AG146" s="175">
        <f t="shared" si="15"/>
        <v>-0.13006241834809115</v>
      </c>
      <c r="AH146" s="175">
        <f t="shared" si="15"/>
        <v>-0.1425375674755629</v>
      </c>
      <c r="AI146" s="175">
        <f t="shared" si="15"/>
        <v>-0.17588464092590836</v>
      </c>
      <c r="AJ146" s="175">
        <f t="shared" si="15"/>
        <v>-4.9346183068740751E-2</v>
      </c>
      <c r="AK146" s="175">
        <f t="shared" si="15"/>
        <v>-0.16428715874620828</v>
      </c>
      <c r="AL146" s="175">
        <f t="shared" si="15"/>
        <v>-0.27500927988121754</v>
      </c>
      <c r="AM146" s="175">
        <f>(Y146-B146)/B146</f>
        <v>-0.20755463265104321</v>
      </c>
      <c r="AN146" s="175">
        <f>(Z146-C146)/C146</f>
        <v>-0.12404471312877838</v>
      </c>
      <c r="AO146" s="189">
        <f>(AA146-D146)/D146</f>
        <v>-9.6714134755698691E-2</v>
      </c>
    </row>
    <row r="147" spans="1:41" ht="17.25" customHeight="1" x14ac:dyDescent="0.35">
      <c r="A147" s="56" t="s">
        <v>29</v>
      </c>
      <c r="B147" s="2"/>
      <c r="C147" s="2"/>
      <c r="D147" s="2"/>
      <c r="E147" s="2"/>
      <c r="F147" s="2"/>
      <c r="G147" s="2"/>
      <c r="H147" s="2"/>
      <c r="I147" s="2"/>
      <c r="J147" s="2"/>
      <c r="K147" s="2"/>
      <c r="L147" s="2"/>
      <c r="M147" s="2"/>
      <c r="N147" s="57"/>
      <c r="O147" s="2"/>
      <c r="P147" s="2"/>
      <c r="Q147" s="2"/>
      <c r="R147" s="2"/>
      <c r="S147" s="2"/>
      <c r="T147" s="2"/>
      <c r="U147" s="2"/>
      <c r="V147" s="2"/>
      <c r="W147" s="2"/>
      <c r="X147" s="2"/>
      <c r="Y147" s="58"/>
      <c r="Z147" s="3"/>
      <c r="AA147" s="3"/>
      <c r="AB147" s="3"/>
      <c r="AC147" s="3"/>
      <c r="AD147" s="3"/>
      <c r="AE147" s="3"/>
      <c r="AF147" s="3"/>
      <c r="AG147" s="3"/>
      <c r="AH147" s="3"/>
      <c r="AI147" s="3"/>
      <c r="AJ147" s="3"/>
    </row>
    <row r="148" spans="1:41" ht="12" customHeight="1" x14ac:dyDescent="0.35">
      <c r="A148" s="75" t="s">
        <v>125</v>
      </c>
      <c r="B148" s="2"/>
      <c r="C148" s="2"/>
      <c r="D148" s="2"/>
      <c r="E148" s="2"/>
      <c r="F148" s="2"/>
      <c r="G148" s="2"/>
      <c r="H148" s="2"/>
      <c r="I148" s="2"/>
      <c r="J148" s="2"/>
      <c r="K148" s="2"/>
      <c r="L148" s="2"/>
      <c r="M148" s="2"/>
      <c r="N148" s="57"/>
      <c r="O148" s="2"/>
      <c r="P148" s="2"/>
      <c r="Q148" s="2"/>
      <c r="R148" s="2"/>
      <c r="S148" s="2"/>
      <c r="T148" s="2"/>
      <c r="U148" s="2"/>
      <c r="V148" s="2"/>
      <c r="W148" s="2"/>
      <c r="X148" s="2"/>
      <c r="Y148" s="58"/>
      <c r="Z148" s="3"/>
      <c r="AA148" s="3"/>
      <c r="AB148" s="3"/>
      <c r="AC148" s="3"/>
      <c r="AD148" s="3"/>
      <c r="AE148" s="3"/>
      <c r="AF148" s="3"/>
      <c r="AG148" s="3"/>
      <c r="AH148" s="3"/>
      <c r="AI148" s="3"/>
      <c r="AJ148" s="3"/>
    </row>
    <row r="149" spans="1:41" ht="12" customHeight="1" x14ac:dyDescent="0.35">
      <c r="A149" s="75" t="s">
        <v>30</v>
      </c>
      <c r="B149" s="29"/>
      <c r="C149" s="29"/>
      <c r="D149" s="29"/>
      <c r="E149" s="29"/>
      <c r="F149" s="29"/>
      <c r="G149" s="29"/>
      <c r="H149" s="29"/>
      <c r="I149" s="29"/>
      <c r="J149" s="29"/>
      <c r="K149" s="29"/>
      <c r="L149" s="29"/>
      <c r="M149" s="29"/>
      <c r="N149" s="84"/>
      <c r="O149" s="29"/>
      <c r="P149" s="29"/>
      <c r="Q149" s="29"/>
      <c r="R149" s="29"/>
      <c r="S149" s="29"/>
      <c r="T149" s="29"/>
      <c r="U149" s="29"/>
      <c r="V149" s="29"/>
      <c r="W149" s="29"/>
      <c r="X149" s="29"/>
      <c r="Y149" s="85"/>
      <c r="Z149" s="30"/>
      <c r="AA149" s="30"/>
      <c r="AB149" s="30"/>
      <c r="AC149" s="30"/>
      <c r="AD149" s="30"/>
      <c r="AE149" s="30"/>
      <c r="AF149" s="30"/>
      <c r="AG149" s="30"/>
      <c r="AH149" s="30"/>
      <c r="AI149" s="30"/>
      <c r="AJ149" s="30"/>
      <c r="AK149" s="31"/>
      <c r="AL149" s="31"/>
      <c r="AM149" s="31"/>
      <c r="AN149" s="31"/>
      <c r="AO149" s="243"/>
    </row>
    <row r="150" spans="1:41" ht="12" customHeight="1" x14ac:dyDescent="0.35">
      <c r="A150" s="75" t="s">
        <v>43</v>
      </c>
      <c r="B150" s="26"/>
      <c r="C150" s="26"/>
      <c r="D150" s="26"/>
      <c r="E150" s="26"/>
      <c r="F150" s="26"/>
      <c r="G150" s="26"/>
      <c r="H150" s="26"/>
      <c r="I150" s="26"/>
      <c r="J150" s="26"/>
      <c r="K150" s="2"/>
      <c r="L150" s="2"/>
      <c r="M150" s="2"/>
      <c r="N150" s="57"/>
      <c r="O150" s="2"/>
      <c r="P150" s="2"/>
      <c r="Q150" s="2"/>
      <c r="R150" s="2"/>
      <c r="S150" s="2"/>
      <c r="T150" s="2"/>
      <c r="U150" s="2"/>
      <c r="V150" s="2"/>
      <c r="W150" s="2"/>
      <c r="X150" s="2"/>
      <c r="Y150" s="58"/>
      <c r="Z150" s="3"/>
      <c r="AA150" s="3"/>
      <c r="AB150" s="3"/>
      <c r="AC150" s="3"/>
      <c r="AD150" s="3"/>
      <c r="AE150" s="3"/>
      <c r="AF150" s="3"/>
      <c r="AG150" s="3"/>
      <c r="AH150" s="3"/>
      <c r="AI150" s="3"/>
      <c r="AJ150" s="3"/>
    </row>
    <row r="151" spans="1:41" ht="12" customHeight="1" x14ac:dyDescent="0.35">
      <c r="A151" s="241" t="s">
        <v>49</v>
      </c>
      <c r="B151" s="241"/>
      <c r="C151" s="241"/>
      <c r="D151" s="241"/>
      <c r="E151" s="241"/>
      <c r="F151" s="241"/>
      <c r="G151" s="241"/>
      <c r="H151" s="241"/>
      <c r="I151" s="241"/>
      <c r="J151" s="241"/>
      <c r="K151" s="228"/>
      <c r="L151" s="228"/>
      <c r="M151" s="228"/>
      <c r="N151" s="228"/>
      <c r="O151" s="228"/>
      <c r="P151" s="228"/>
      <c r="Q151" s="228"/>
      <c r="R151" s="228"/>
      <c r="S151" s="228"/>
      <c r="T151" s="228"/>
      <c r="U151" s="228"/>
      <c r="V151" s="228"/>
      <c r="W151" s="228"/>
      <c r="X151" s="228"/>
      <c r="Y151" s="228"/>
      <c r="Z151" s="228"/>
      <c r="AA151" s="228"/>
      <c r="AB151" s="228"/>
      <c r="AC151" s="228"/>
      <c r="AD151" s="228"/>
      <c r="AE151" s="228"/>
      <c r="AF151" s="228"/>
      <c r="AG151" s="228"/>
      <c r="AH151" s="228"/>
      <c r="AI151" s="228"/>
      <c r="AJ151" s="228"/>
      <c r="AK151" s="228"/>
      <c r="AL151" s="228"/>
      <c r="AM151" s="228"/>
      <c r="AN151" s="228"/>
      <c r="AO151" s="244"/>
    </row>
    <row r="152" spans="1:41" ht="12" customHeight="1" x14ac:dyDescent="0.35">
      <c r="A152" s="92" t="s">
        <v>59</v>
      </c>
      <c r="B152" s="92"/>
      <c r="C152" s="92"/>
      <c r="D152" s="29"/>
      <c r="E152" s="29"/>
      <c r="F152" s="29"/>
      <c r="G152" s="29"/>
      <c r="H152" s="29"/>
      <c r="I152" s="29"/>
      <c r="J152" s="29"/>
      <c r="K152" s="199"/>
      <c r="L152" s="199"/>
      <c r="M152" s="199"/>
      <c r="N152" s="59"/>
      <c r="O152" s="199"/>
      <c r="P152" s="199"/>
      <c r="Q152" s="199"/>
      <c r="R152" s="199"/>
      <c r="S152" s="199"/>
      <c r="T152" s="199"/>
      <c r="U152" s="199"/>
      <c r="V152" s="199"/>
      <c r="W152" s="199"/>
      <c r="X152" s="199"/>
      <c r="Y152" s="60"/>
      <c r="Z152" s="200"/>
      <c r="AA152" s="200"/>
      <c r="AB152" s="200"/>
      <c r="AC152" s="200"/>
      <c r="AD152" s="200"/>
      <c r="AE152" s="200"/>
      <c r="AF152" s="200"/>
      <c r="AG152" s="200"/>
      <c r="AH152" s="200"/>
      <c r="AI152" s="200"/>
      <c r="AJ152" s="200"/>
      <c r="AK152" s="113"/>
      <c r="AL152" s="113"/>
      <c r="AM152" s="113"/>
      <c r="AN152" s="113"/>
      <c r="AO152" s="153"/>
    </row>
    <row r="153" spans="1:41" ht="12" customHeight="1" x14ac:dyDescent="0.35">
      <c r="A153" s="278" t="s">
        <v>268</v>
      </c>
      <c r="B153" s="92"/>
      <c r="C153" s="92"/>
      <c r="D153" s="29"/>
      <c r="E153" s="29"/>
      <c r="F153" s="29"/>
      <c r="G153" s="29"/>
      <c r="H153" s="29"/>
      <c r="I153" s="29"/>
      <c r="J153" s="29"/>
      <c r="K153" s="29"/>
      <c r="L153" s="29"/>
      <c r="M153" s="29"/>
      <c r="N153" s="84"/>
      <c r="O153" s="29"/>
      <c r="P153" s="29"/>
      <c r="Q153" s="29"/>
      <c r="R153" s="29"/>
      <c r="S153" s="29"/>
      <c r="T153" s="29"/>
      <c r="U153" s="29"/>
      <c r="V153" s="29"/>
      <c r="W153" s="29"/>
      <c r="X153" s="29"/>
      <c r="Y153" s="85"/>
      <c r="Z153" s="30"/>
      <c r="AA153" s="30"/>
      <c r="AB153" s="30"/>
      <c r="AC153" s="30"/>
      <c r="AD153" s="30"/>
      <c r="AE153" s="30"/>
      <c r="AF153" s="30"/>
      <c r="AG153" s="30"/>
      <c r="AH153" s="30"/>
      <c r="AI153" s="30"/>
      <c r="AJ153" s="30"/>
      <c r="AK153" s="31"/>
      <c r="AL153" s="31"/>
      <c r="AM153" s="31"/>
      <c r="AN153" s="31"/>
      <c r="AO153" s="243"/>
    </row>
    <row r="154" spans="1:41" ht="12" customHeight="1" x14ac:dyDescent="0.35">
      <c r="A154" s="92" t="s">
        <v>45</v>
      </c>
      <c r="B154" s="92"/>
      <c r="C154" s="92"/>
      <c r="D154" s="29"/>
      <c r="E154" s="29"/>
      <c r="F154" s="29"/>
      <c r="G154" s="29"/>
      <c r="H154" s="29"/>
      <c r="I154" s="29"/>
      <c r="J154" s="29"/>
      <c r="K154" s="23"/>
      <c r="L154" s="23"/>
      <c r="M154" s="23"/>
      <c r="N154" s="59"/>
      <c r="O154" s="23"/>
      <c r="P154" s="23"/>
      <c r="Q154" s="23"/>
      <c r="R154" s="23"/>
      <c r="S154" s="23"/>
      <c r="T154" s="23"/>
      <c r="U154" s="23"/>
      <c r="V154" s="23"/>
      <c r="W154" s="23"/>
      <c r="X154" s="23"/>
      <c r="Y154" s="60"/>
      <c r="Z154" s="24"/>
      <c r="AA154" s="24"/>
      <c r="AB154" s="24"/>
      <c r="AC154" s="24"/>
      <c r="AD154" s="24"/>
      <c r="AE154" s="24"/>
      <c r="AF154" s="24"/>
      <c r="AG154" s="24"/>
      <c r="AH154" s="24"/>
      <c r="AI154" s="24"/>
      <c r="AJ154" s="24"/>
      <c r="AK154" s="113"/>
      <c r="AL154" s="113"/>
      <c r="AM154" s="113"/>
      <c r="AN154" s="113"/>
      <c r="AO154" s="153"/>
    </row>
    <row r="155" spans="1:41" ht="12" customHeight="1" x14ac:dyDescent="0.35">
      <c r="A155" s="75" t="s">
        <v>269</v>
      </c>
      <c r="B155" s="92"/>
      <c r="C155" s="92"/>
      <c r="D155" s="29"/>
      <c r="E155" s="29"/>
      <c r="F155" s="29"/>
      <c r="G155" s="29"/>
      <c r="H155" s="29"/>
      <c r="I155" s="29"/>
      <c r="J155" s="29"/>
      <c r="K155" s="23"/>
      <c r="L155" s="23"/>
      <c r="M155" s="23"/>
      <c r="N155" s="59"/>
      <c r="O155" s="23"/>
      <c r="P155" s="23"/>
      <c r="Q155" s="23"/>
      <c r="R155" s="23"/>
      <c r="S155" s="23"/>
      <c r="T155" s="23"/>
      <c r="U155" s="23"/>
      <c r="V155" s="23"/>
      <c r="W155" s="23"/>
      <c r="X155" s="23"/>
      <c r="Y155" s="60"/>
      <c r="Z155" s="24"/>
      <c r="AA155" s="24"/>
      <c r="AB155" s="24"/>
      <c r="AC155" s="24"/>
      <c r="AD155" s="24"/>
      <c r="AE155" s="24"/>
      <c r="AF155" s="24"/>
      <c r="AG155" s="24"/>
      <c r="AH155" s="24"/>
      <c r="AI155" s="24"/>
      <c r="AJ155" s="24"/>
      <c r="AK155" s="113"/>
      <c r="AL155" s="113"/>
      <c r="AM155" s="113"/>
      <c r="AN155" s="113"/>
      <c r="AO155" s="153"/>
    </row>
    <row r="156" spans="1:41" ht="12" customHeight="1" x14ac:dyDescent="0.35">
      <c r="A156" s="56" t="s">
        <v>32</v>
      </c>
      <c r="B156" s="56"/>
      <c r="C156" s="56"/>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3"/>
      <c r="AL156" s="113"/>
      <c r="AM156" s="113"/>
      <c r="AN156" s="113"/>
      <c r="AO156" s="153"/>
    </row>
    <row r="157" spans="1:41" ht="30" customHeight="1" x14ac:dyDescent="0.35">
      <c r="A157" s="61" t="s">
        <v>270</v>
      </c>
      <c r="B157" s="61"/>
      <c r="C157" s="61"/>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35"/>
    </row>
    <row r="158" spans="1:41" ht="20.25" customHeight="1" x14ac:dyDescent="0.35">
      <c r="A158" s="191" t="s">
        <v>248</v>
      </c>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240"/>
    </row>
    <row r="159" spans="1:41" x14ac:dyDescent="0.35">
      <c r="A159" s="137"/>
      <c r="B159" s="282" t="s">
        <v>145</v>
      </c>
      <c r="C159" s="283"/>
      <c r="D159" s="283"/>
      <c r="E159" s="283"/>
      <c r="F159" s="283"/>
      <c r="G159" s="283"/>
      <c r="H159" s="283"/>
      <c r="I159" s="283"/>
      <c r="J159" s="283"/>
      <c r="K159" s="283"/>
      <c r="L159" s="283"/>
      <c r="M159" s="283"/>
      <c r="N159" s="284"/>
      <c r="O159" s="279" t="s">
        <v>55</v>
      </c>
      <c r="P159" s="280"/>
      <c r="Q159" s="280"/>
      <c r="R159" s="280"/>
      <c r="S159" s="280"/>
      <c r="T159" s="280"/>
      <c r="U159" s="280"/>
      <c r="V159" s="280"/>
      <c r="W159" s="280"/>
      <c r="X159" s="280"/>
      <c r="Y159" s="280"/>
      <c r="Z159" s="280"/>
      <c r="AA159" s="280"/>
      <c r="AB159" s="281"/>
      <c r="AC159" s="281" t="s">
        <v>57</v>
      </c>
      <c r="AD159" s="281"/>
      <c r="AE159" s="281"/>
      <c r="AF159" s="281"/>
      <c r="AG159" s="281"/>
      <c r="AH159" s="281"/>
      <c r="AI159" s="281"/>
      <c r="AJ159" s="281"/>
      <c r="AK159" s="281"/>
      <c r="AL159" s="281"/>
      <c r="AM159" s="280"/>
      <c r="AN159" s="280"/>
      <c r="AO159" s="280"/>
    </row>
    <row r="160" spans="1:41" ht="44.15" customHeight="1" x14ac:dyDescent="0.35">
      <c r="A160" s="106" t="s">
        <v>35</v>
      </c>
      <c r="B160" s="107" t="s">
        <v>203</v>
      </c>
      <c r="C160" s="107" t="s">
        <v>204</v>
      </c>
      <c r="D160" s="107" t="s">
        <v>193</v>
      </c>
      <c r="E160" s="107" t="s">
        <v>194</v>
      </c>
      <c r="F160" s="107" t="s">
        <v>195</v>
      </c>
      <c r="G160" s="107" t="s">
        <v>196</v>
      </c>
      <c r="H160" s="107" t="s">
        <v>197</v>
      </c>
      <c r="I160" s="107" t="s">
        <v>198</v>
      </c>
      <c r="J160" s="107" t="s">
        <v>199</v>
      </c>
      <c r="K160" s="107" t="s">
        <v>200</v>
      </c>
      <c r="L160" s="107" t="s">
        <v>201</v>
      </c>
      <c r="M160" s="107" t="s">
        <v>202</v>
      </c>
      <c r="N160" s="107" t="s">
        <v>168</v>
      </c>
      <c r="O160" s="107" t="s">
        <v>219</v>
      </c>
      <c r="P160" s="107" t="s">
        <v>216</v>
      </c>
      <c r="Q160" s="107" t="s">
        <v>215</v>
      </c>
      <c r="R160" s="107" t="s">
        <v>214</v>
      </c>
      <c r="S160" s="107" t="s">
        <v>213</v>
      </c>
      <c r="T160" s="107" t="s">
        <v>212</v>
      </c>
      <c r="U160" s="107" t="s">
        <v>217</v>
      </c>
      <c r="V160" s="107" t="s">
        <v>211</v>
      </c>
      <c r="W160" s="107" t="s">
        <v>210</v>
      </c>
      <c r="X160" s="107" t="s">
        <v>209</v>
      </c>
      <c r="Y160" s="107" t="s">
        <v>208</v>
      </c>
      <c r="Z160" s="107" t="s">
        <v>207</v>
      </c>
      <c r="AA160" s="107" t="s">
        <v>206</v>
      </c>
      <c r="AB160" s="107" t="s">
        <v>205</v>
      </c>
      <c r="AC160" s="107" t="s">
        <v>60</v>
      </c>
      <c r="AD160" s="107" t="s">
        <v>61</v>
      </c>
      <c r="AE160" s="107" t="s">
        <v>62</v>
      </c>
      <c r="AF160" s="107" t="s">
        <v>63</v>
      </c>
      <c r="AG160" s="107" t="s">
        <v>64</v>
      </c>
      <c r="AH160" s="107" t="s">
        <v>65</v>
      </c>
      <c r="AI160" s="107" t="s">
        <v>66</v>
      </c>
      <c r="AJ160" s="107" t="s">
        <v>67</v>
      </c>
      <c r="AK160" s="107" t="s">
        <v>68</v>
      </c>
      <c r="AL160" s="107" t="s">
        <v>69</v>
      </c>
      <c r="AM160" s="107" t="s">
        <v>70</v>
      </c>
      <c r="AN160" s="107" t="s">
        <v>71</v>
      </c>
      <c r="AO160" s="131" t="s">
        <v>72</v>
      </c>
    </row>
    <row r="161" spans="1:41" x14ac:dyDescent="0.35">
      <c r="A161" s="74" t="s">
        <v>23</v>
      </c>
      <c r="B161" s="195">
        <v>1131065</v>
      </c>
      <c r="C161" s="195">
        <v>951889</v>
      </c>
      <c r="D161" s="167">
        <v>1079885</v>
      </c>
      <c r="E161" s="167">
        <v>1067072</v>
      </c>
      <c r="F161" s="167">
        <v>1103820</v>
      </c>
      <c r="G161" s="167">
        <v>1014033</v>
      </c>
      <c r="H161" s="167">
        <v>1065669</v>
      </c>
      <c r="I161" s="167">
        <v>1008250</v>
      </c>
      <c r="J161" s="167">
        <v>1036848</v>
      </c>
      <c r="K161" s="167">
        <v>1100859</v>
      </c>
      <c r="L161" s="167">
        <v>1025788</v>
      </c>
      <c r="M161" s="167">
        <v>981719</v>
      </c>
      <c r="N161" s="167">
        <f>SUM(B161:M161)/12</f>
        <v>1047241.4166666666</v>
      </c>
      <c r="O161" s="167">
        <v>950485</v>
      </c>
      <c r="P161" s="167">
        <v>733805</v>
      </c>
      <c r="Q161" s="167">
        <v>799757</v>
      </c>
      <c r="R161" s="167">
        <v>948177</v>
      </c>
      <c r="S161" s="167">
        <v>978527</v>
      </c>
      <c r="T161" s="167">
        <v>926907</v>
      </c>
      <c r="U161" s="167">
        <v>982195</v>
      </c>
      <c r="V161" s="167">
        <v>992469</v>
      </c>
      <c r="W161" s="167">
        <v>961238</v>
      </c>
      <c r="X161" s="167">
        <v>921445</v>
      </c>
      <c r="Y161" s="167">
        <v>977921</v>
      </c>
      <c r="Z161" s="167">
        <v>901804</v>
      </c>
      <c r="AA161" s="167">
        <v>1083048</v>
      </c>
      <c r="AB161" s="169">
        <f>SUM(O161:AA161)/13</f>
        <v>935213.69230769225</v>
      </c>
      <c r="AC161" s="124">
        <f t="shared" ref="AC161:AL165" si="16">(O161-D161)/D161</f>
        <v>-0.11982757423244142</v>
      </c>
      <c r="AD161" s="124">
        <f t="shared" si="16"/>
        <v>-0.31231913123013255</v>
      </c>
      <c r="AE161" s="124">
        <f t="shared" si="16"/>
        <v>-0.27546429671504413</v>
      </c>
      <c r="AF161" s="124">
        <f t="shared" si="16"/>
        <v>-6.4944631979432621E-2</v>
      </c>
      <c r="AG161" s="124">
        <f t="shared" si="16"/>
        <v>-8.1772107474272035E-2</v>
      </c>
      <c r="AH161" s="124">
        <f t="shared" si="16"/>
        <v>-8.0677411356310444E-2</v>
      </c>
      <c r="AI161" s="124">
        <f t="shared" si="16"/>
        <v>-5.2710715553292285E-2</v>
      </c>
      <c r="AJ161" s="124">
        <f t="shared" si="16"/>
        <v>-9.8459475736674726E-2</v>
      </c>
      <c r="AK161" s="124">
        <f t="shared" si="16"/>
        <v>-6.29272325275788E-2</v>
      </c>
      <c r="AL161" s="124">
        <f t="shared" si="16"/>
        <v>-6.1396387357278405E-2</v>
      </c>
      <c r="AM161" s="124">
        <f>(Y161-B161)/B161</f>
        <v>-0.13539805404640759</v>
      </c>
      <c r="AN161" s="124">
        <f>(Z161-C161)/C161</f>
        <v>-5.2616429016408423E-2</v>
      </c>
      <c r="AO161" s="268">
        <f>(AA161-D161)/D161</f>
        <v>2.929015589622969E-3</v>
      </c>
    </row>
    <row r="162" spans="1:41" x14ac:dyDescent="0.35">
      <c r="A162" s="74" t="s">
        <v>24</v>
      </c>
      <c r="B162" s="266">
        <v>3.2525982149567E-2</v>
      </c>
      <c r="C162" s="266">
        <v>3.271810053483127E-2</v>
      </c>
      <c r="D162" s="124">
        <v>3.3403556860221228E-2</v>
      </c>
      <c r="E162" s="124">
        <v>3.3172082108798656E-2</v>
      </c>
      <c r="F162" s="124">
        <v>3.3610552445145041E-2</v>
      </c>
      <c r="G162" s="124">
        <v>3.4348980753091861E-2</v>
      </c>
      <c r="H162" s="124">
        <v>3.740936444618357E-2</v>
      </c>
      <c r="I162" s="124">
        <v>3.7429209025539298E-2</v>
      </c>
      <c r="J162" s="124">
        <v>3.5825887690384702E-2</v>
      </c>
      <c r="K162" s="124">
        <v>3.4787379673509505E-2</v>
      </c>
      <c r="L162" s="124">
        <v>3.5546331210737504E-2</v>
      </c>
      <c r="M162" s="124">
        <v>3.6656110353369957E-2</v>
      </c>
      <c r="N162" s="124">
        <f>((B161*B162)+(C161*C162)+(D161*D162)+(E161*E162)+(F161*F162)+(G161*G162)+(H161*H162)+(I161*I162)+(J161*J162)+(K161*K162)+(L161*L162)+(M161*M162))/SUM(B161:M161)</f>
        <v>3.476021168948866E-2</v>
      </c>
      <c r="O162" s="124">
        <v>0.14616432663324513</v>
      </c>
      <c r="P162" s="124">
        <v>0.47481415362391916</v>
      </c>
      <c r="Q162" s="124">
        <v>0.392162869471602</v>
      </c>
      <c r="R162" s="124">
        <v>0.29431741120065136</v>
      </c>
      <c r="S162" s="124">
        <v>0.24793695013014461</v>
      </c>
      <c r="T162" s="124">
        <v>0.22920206665825157</v>
      </c>
      <c r="U162" s="124">
        <v>0.2312911387249986</v>
      </c>
      <c r="V162" s="124">
        <v>0.22933512280988122</v>
      </c>
      <c r="W162" s="124">
        <v>0.2614857090543653</v>
      </c>
      <c r="X162" s="124">
        <v>0.33093890574044027</v>
      </c>
      <c r="Y162" s="124">
        <v>0.3019538388070202</v>
      </c>
      <c r="Z162" s="124">
        <v>0.28073173328128953</v>
      </c>
      <c r="AA162" s="124">
        <v>0.26448873918792148</v>
      </c>
      <c r="AB162" s="124">
        <f>((O161*O162)+(P161*P162)+(Q161*Q162)+(R161*R162)+(S161*S162)+(T161*T162)+(U161*U162)+(V161*V162)+(W161*W162)+(X161*X162)+(Y161*Y162)+(Z161*Z162)+(AA161*AA162))/SUM(O161:AA161)</f>
        <v>0.27810089968742646</v>
      </c>
      <c r="AC162" s="124" t="s">
        <v>46</v>
      </c>
      <c r="AD162" s="124" t="s">
        <v>46</v>
      </c>
      <c r="AE162" s="124" t="s">
        <v>46</v>
      </c>
      <c r="AF162" s="124" t="s">
        <v>46</v>
      </c>
      <c r="AG162" s="124" t="s">
        <v>46</v>
      </c>
      <c r="AH162" s="124" t="s">
        <v>46</v>
      </c>
      <c r="AI162" s="124" t="s">
        <v>46</v>
      </c>
      <c r="AJ162" s="124" t="s">
        <v>46</v>
      </c>
      <c r="AK162" s="124" t="s">
        <v>46</v>
      </c>
      <c r="AL162" s="124" t="s">
        <v>46</v>
      </c>
      <c r="AM162" s="124" t="s">
        <v>46</v>
      </c>
      <c r="AN162" s="124" t="s">
        <v>46</v>
      </c>
      <c r="AO162" s="125" t="s">
        <v>46</v>
      </c>
    </row>
    <row r="163" spans="1:41" x14ac:dyDescent="0.35">
      <c r="A163" s="74" t="s">
        <v>25</v>
      </c>
      <c r="B163" s="195">
        <v>137086</v>
      </c>
      <c r="C163" s="195">
        <v>120520</v>
      </c>
      <c r="D163" s="167">
        <v>132492</v>
      </c>
      <c r="E163" s="167">
        <v>132883</v>
      </c>
      <c r="F163" s="167">
        <v>140507</v>
      </c>
      <c r="G163" s="167">
        <v>125796</v>
      </c>
      <c r="H163" s="167">
        <v>134863</v>
      </c>
      <c r="I163" s="167">
        <v>128900</v>
      </c>
      <c r="J163" s="167">
        <v>135559</v>
      </c>
      <c r="K163" s="167">
        <v>144932</v>
      </c>
      <c r="L163" s="167">
        <v>135589</v>
      </c>
      <c r="M163" s="167">
        <v>123614</v>
      </c>
      <c r="N163" s="167">
        <f>SUM(B163:M163)/12</f>
        <v>132728.41666666666</v>
      </c>
      <c r="O163" s="167">
        <v>141209</v>
      </c>
      <c r="P163" s="167">
        <v>143501</v>
      </c>
      <c r="Q163" s="167">
        <v>145241</v>
      </c>
      <c r="R163" s="167">
        <v>157570</v>
      </c>
      <c r="S163" s="167">
        <v>150802</v>
      </c>
      <c r="T163" s="167">
        <v>141740</v>
      </c>
      <c r="U163" s="167">
        <v>154618</v>
      </c>
      <c r="V163" s="167">
        <v>156000</v>
      </c>
      <c r="W163" s="167">
        <v>156805</v>
      </c>
      <c r="X163" s="167">
        <v>153324</v>
      </c>
      <c r="Y163" s="167">
        <v>165915</v>
      </c>
      <c r="Z163" s="167">
        <v>156568</v>
      </c>
      <c r="AA163" s="167">
        <v>185152</v>
      </c>
      <c r="AB163" s="169">
        <f>SUM(O163:AA163)/13</f>
        <v>154495.76923076922</v>
      </c>
      <c r="AC163" s="124">
        <f>(O163-D163)/D163</f>
        <v>6.5792651631796636E-2</v>
      </c>
      <c r="AD163" s="124">
        <f t="shared" si="16"/>
        <v>7.99048787279035E-2</v>
      </c>
      <c r="AE163" s="124">
        <f t="shared" si="16"/>
        <v>3.3692271559424086E-2</v>
      </c>
      <c r="AF163" s="124">
        <f t="shared" si="16"/>
        <v>0.25258354796654903</v>
      </c>
      <c r="AG163" s="124">
        <f t="shared" si="16"/>
        <v>0.11818660418350474</v>
      </c>
      <c r="AH163" s="124">
        <f t="shared" si="16"/>
        <v>9.9612102404965083E-2</v>
      </c>
      <c r="AI163" s="124">
        <f t="shared" si="16"/>
        <v>0.14059560781652269</v>
      </c>
      <c r="AJ163" s="124">
        <f t="shared" si="16"/>
        <v>7.6366847901084653E-2</v>
      </c>
      <c r="AK163" s="124">
        <f t="shared" si="16"/>
        <v>0.15647287021808554</v>
      </c>
      <c r="AL163" s="124">
        <f t="shared" si="16"/>
        <v>0.24034494474735871</v>
      </c>
      <c r="AM163" s="124">
        <f>(Y163-B163)/B163</f>
        <v>0.21029864464642634</v>
      </c>
      <c r="AN163" s="124">
        <f>(Z163-C163)/C163</f>
        <v>0.29910388317291736</v>
      </c>
      <c r="AO163" s="125">
        <f>(AA163-D163)/D163</f>
        <v>0.39745795972587022</v>
      </c>
    </row>
    <row r="164" spans="1:41" x14ac:dyDescent="0.35">
      <c r="A164" s="74" t="s">
        <v>26</v>
      </c>
      <c r="B164" s="266">
        <v>4.4395488963132633E-2</v>
      </c>
      <c r="C164" s="266">
        <v>5.050614005974112E-2</v>
      </c>
      <c r="D164" s="124">
        <v>5.0667210095703893E-2</v>
      </c>
      <c r="E164" s="124">
        <v>5.0947073741562127E-2</v>
      </c>
      <c r="F164" s="124">
        <v>5.1947589799796454E-2</v>
      </c>
      <c r="G164" s="124">
        <v>5.6591624534961367E-2</v>
      </c>
      <c r="H164" s="124">
        <v>5.5827024461861295E-2</v>
      </c>
      <c r="I164" s="124">
        <v>5.9441427463149732E-2</v>
      </c>
      <c r="J164" s="124">
        <v>4.6378329730965853E-2</v>
      </c>
      <c r="K164" s="124">
        <v>4.3937846714321202E-2</v>
      </c>
      <c r="L164" s="124">
        <v>5.1095590350249652E-2</v>
      </c>
      <c r="M164" s="124">
        <v>5.4993770932095072E-2</v>
      </c>
      <c r="N164" s="124">
        <f>((B163*B164)+(C163*C164)+(D163*D164)+(E163*E164)+(F163*F164)+(G163*G164)+(H163*H164)+(I163*I164)+(J163*J164)+(K163*K164)+(L163*L164)+(M163*M164))/SUM(B163:M163)</f>
        <v>5.1261316183861656E-2</v>
      </c>
      <c r="O164" s="124">
        <v>0.16044303125154913</v>
      </c>
      <c r="P164" s="124">
        <v>0.49555055365467837</v>
      </c>
      <c r="Q164" s="124">
        <v>0.45685446946798769</v>
      </c>
      <c r="R164" s="124">
        <v>0.36321634828964905</v>
      </c>
      <c r="S164" s="124">
        <v>0.31242291216296864</v>
      </c>
      <c r="T164" s="124">
        <v>0.29000987724001692</v>
      </c>
      <c r="U164" s="124">
        <v>0.2861827212873016</v>
      </c>
      <c r="V164" s="124">
        <v>0.2869551282051282</v>
      </c>
      <c r="W164" s="124">
        <v>0.3104939255763528</v>
      </c>
      <c r="X164" s="124">
        <v>0.381192768255459</v>
      </c>
      <c r="Y164" s="124">
        <v>0.3617936895398246</v>
      </c>
      <c r="Z164" s="124">
        <v>0.34841091410760822</v>
      </c>
      <c r="AA164" s="124">
        <v>0.32353957829243002</v>
      </c>
      <c r="AB164" s="124">
        <f>((O163*O164)+(P163*P164)+(Q163*Q164)+(R163*R164)+(S163*S164)+(T163*T164)+(U163*U164)+(V163*V164)+(W163*W164)+(X163*X164)+(Y163*Y164)+(Z163*Z164)+(AA163*AA164))/SUM(O163:AA163)</f>
        <v>0.3366793713544558</v>
      </c>
      <c r="AC164" s="124" t="s">
        <v>46</v>
      </c>
      <c r="AD164" s="124" t="s">
        <v>46</v>
      </c>
      <c r="AE164" s="124" t="s">
        <v>46</v>
      </c>
      <c r="AF164" s="124" t="s">
        <v>46</v>
      </c>
      <c r="AG164" s="124" t="s">
        <v>46</v>
      </c>
      <c r="AH164" s="124" t="s">
        <v>46</v>
      </c>
      <c r="AI164" s="124" t="s">
        <v>46</v>
      </c>
      <c r="AJ164" s="124" t="s">
        <v>46</v>
      </c>
      <c r="AK164" s="124" t="s">
        <v>46</v>
      </c>
      <c r="AL164" s="124" t="s">
        <v>46</v>
      </c>
      <c r="AM164" s="124" t="s">
        <v>46</v>
      </c>
      <c r="AN164" s="124" t="s">
        <v>46</v>
      </c>
      <c r="AO164" s="125" t="s">
        <v>46</v>
      </c>
    </row>
    <row r="165" spans="1:41" x14ac:dyDescent="0.35">
      <c r="A165" s="181" t="s">
        <v>28</v>
      </c>
      <c r="B165" s="235">
        <v>172240</v>
      </c>
      <c r="C165" s="235">
        <v>152166</v>
      </c>
      <c r="D165" s="229">
        <v>170863</v>
      </c>
      <c r="E165" s="229">
        <v>171688</v>
      </c>
      <c r="F165" s="229">
        <v>178573</v>
      </c>
      <c r="G165" s="229">
        <v>165762</v>
      </c>
      <c r="H165" s="229">
        <v>170840</v>
      </c>
      <c r="I165" s="229">
        <v>161253</v>
      </c>
      <c r="J165" s="229">
        <v>169023</v>
      </c>
      <c r="K165" s="229">
        <v>202141</v>
      </c>
      <c r="L165" s="229">
        <v>182881</v>
      </c>
      <c r="M165" s="229">
        <v>158431</v>
      </c>
      <c r="N165" s="229">
        <f>SUM(B165:M165)/12</f>
        <v>171321.75</v>
      </c>
      <c r="O165" s="229">
        <v>161673</v>
      </c>
      <c r="P165" s="229">
        <v>95845</v>
      </c>
      <c r="Q165" s="229">
        <v>109216</v>
      </c>
      <c r="R165" s="229">
        <v>136621</v>
      </c>
      <c r="S165" s="229">
        <v>144599</v>
      </c>
      <c r="T165" s="229">
        <v>138464</v>
      </c>
      <c r="U165" s="229">
        <v>145511</v>
      </c>
      <c r="V165" s="229">
        <v>178488</v>
      </c>
      <c r="W165" s="229">
        <v>158605</v>
      </c>
      <c r="X165" s="229">
        <v>135098</v>
      </c>
      <c r="Y165" s="229">
        <v>141444</v>
      </c>
      <c r="Z165" s="229">
        <v>136454</v>
      </c>
      <c r="AA165" s="229">
        <v>162117</v>
      </c>
      <c r="AB165" s="230">
        <f>SUM(O165:AA165)/13</f>
        <v>141856.53846153847</v>
      </c>
      <c r="AC165" s="175">
        <f>(O165-D165)/D165</f>
        <v>-5.3785781591099299E-2</v>
      </c>
      <c r="AD165" s="175">
        <f t="shared" si="16"/>
        <v>-0.44174898653371231</v>
      </c>
      <c r="AE165" s="175">
        <f t="shared" si="16"/>
        <v>-0.38839578211711739</v>
      </c>
      <c r="AF165" s="175">
        <f t="shared" si="16"/>
        <v>-0.17580024372292805</v>
      </c>
      <c r="AG165" s="175">
        <f t="shared" si="16"/>
        <v>-0.15359985951767735</v>
      </c>
      <c r="AH165" s="175">
        <f t="shared" si="16"/>
        <v>-0.14132450248987616</v>
      </c>
      <c r="AI165" s="175">
        <f t="shared" si="16"/>
        <v>-0.13910532886056928</v>
      </c>
      <c r="AJ165" s="175">
        <f t="shared" si="16"/>
        <v>-0.11701238244591647</v>
      </c>
      <c r="AK165" s="175">
        <f t="shared" si="16"/>
        <v>-0.13274205630984082</v>
      </c>
      <c r="AL165" s="175">
        <f t="shared" si="16"/>
        <v>-0.14727547007845687</v>
      </c>
      <c r="AM165" s="175">
        <f>(Y165-B165)/B165</f>
        <v>-0.17879702740362285</v>
      </c>
      <c r="AN165" s="175">
        <f>(Z165-C165)/C165</f>
        <v>-0.10325565500834614</v>
      </c>
      <c r="AO165" s="189">
        <f>(AA165-D165)/D165</f>
        <v>-5.118720846526164E-2</v>
      </c>
    </row>
    <row r="166" spans="1:41" ht="17.25" customHeight="1" x14ac:dyDescent="0.35">
      <c r="A166" s="56" t="s">
        <v>29</v>
      </c>
      <c r="B166" s="23"/>
      <c r="C166" s="23"/>
      <c r="D166" s="23"/>
      <c r="E166" s="23"/>
      <c r="F166" s="23"/>
      <c r="G166" s="23"/>
      <c r="H166" s="23"/>
      <c r="I166" s="23"/>
      <c r="J166" s="23"/>
      <c r="K166" s="23"/>
      <c r="L166" s="23"/>
      <c r="M166" s="23"/>
      <c r="N166" s="59"/>
      <c r="O166" s="23"/>
      <c r="P166" s="23"/>
      <c r="Q166" s="23"/>
      <c r="R166" s="23"/>
      <c r="S166" s="23"/>
      <c r="T166" s="23"/>
      <c r="U166" s="23"/>
      <c r="V166" s="23"/>
      <c r="W166" s="23"/>
      <c r="X166" s="23"/>
      <c r="Y166" s="60"/>
      <c r="Z166" s="24"/>
      <c r="AA166" s="24"/>
      <c r="AB166" s="24"/>
      <c r="AC166" s="24"/>
      <c r="AD166" s="24"/>
      <c r="AE166" s="24"/>
      <c r="AF166" s="24"/>
      <c r="AG166" s="24"/>
      <c r="AH166" s="24"/>
      <c r="AI166" s="24"/>
      <c r="AJ166" s="24"/>
      <c r="AK166" s="113"/>
      <c r="AL166" s="113"/>
      <c r="AM166" s="113"/>
      <c r="AN166" s="113"/>
      <c r="AO166" s="153"/>
    </row>
    <row r="167" spans="1:41" ht="12" customHeight="1" x14ac:dyDescent="0.35">
      <c r="A167" s="75" t="s">
        <v>125</v>
      </c>
      <c r="B167" s="2"/>
      <c r="C167" s="2"/>
      <c r="D167" s="2"/>
      <c r="E167" s="2"/>
      <c r="F167" s="2"/>
      <c r="G167" s="2"/>
      <c r="H167" s="2"/>
      <c r="I167" s="2"/>
      <c r="J167" s="2"/>
      <c r="K167" s="2"/>
      <c r="L167" s="2"/>
      <c r="M167" s="2"/>
      <c r="N167" s="57"/>
      <c r="O167" s="2"/>
      <c r="P167" s="2"/>
      <c r="Q167" s="2"/>
      <c r="R167" s="2"/>
      <c r="S167" s="2"/>
      <c r="T167" s="2"/>
      <c r="U167" s="2"/>
      <c r="V167" s="2"/>
      <c r="W167" s="2"/>
      <c r="X167" s="2"/>
      <c r="Y167" s="58"/>
      <c r="Z167" s="3"/>
      <c r="AA167" s="3"/>
      <c r="AB167" s="3"/>
      <c r="AC167" s="3"/>
      <c r="AD167" s="3"/>
      <c r="AE167" s="3"/>
      <c r="AF167" s="3"/>
      <c r="AG167" s="3"/>
      <c r="AH167" s="3"/>
      <c r="AI167" s="3"/>
      <c r="AJ167" s="3"/>
    </row>
    <row r="168" spans="1:41" ht="12" customHeight="1" x14ac:dyDescent="0.35">
      <c r="A168" s="75" t="s">
        <v>30</v>
      </c>
      <c r="B168" s="29"/>
      <c r="C168" s="29"/>
      <c r="D168" s="29"/>
      <c r="E168" s="29"/>
      <c r="F168" s="29"/>
      <c r="G168" s="29"/>
      <c r="H168" s="29"/>
      <c r="I168" s="29"/>
      <c r="J168" s="29"/>
      <c r="K168" s="29"/>
      <c r="L168" s="29"/>
      <c r="M168" s="29"/>
      <c r="N168" s="84"/>
      <c r="O168" s="29"/>
      <c r="P168" s="29"/>
      <c r="Q168" s="29"/>
      <c r="R168" s="29"/>
      <c r="S168" s="29"/>
      <c r="T168" s="29"/>
      <c r="U168" s="29"/>
      <c r="V168" s="29"/>
      <c r="W168" s="29"/>
      <c r="X168" s="29"/>
      <c r="Y168" s="85"/>
      <c r="Z168" s="30"/>
      <c r="AA168" s="30"/>
      <c r="AB168" s="30"/>
      <c r="AC168" s="30"/>
      <c r="AD168" s="30"/>
      <c r="AE168" s="30"/>
      <c r="AF168" s="30"/>
      <c r="AG168" s="30"/>
      <c r="AH168" s="30"/>
      <c r="AI168" s="30"/>
      <c r="AJ168" s="30"/>
      <c r="AK168" s="31"/>
      <c r="AL168" s="31"/>
      <c r="AM168" s="31"/>
      <c r="AN168" s="31"/>
      <c r="AO168" s="243"/>
    </row>
    <row r="169" spans="1:41" ht="12" customHeight="1" x14ac:dyDescent="0.35">
      <c r="A169" s="75" t="s">
        <v>43</v>
      </c>
      <c r="B169" s="26"/>
      <c r="C169" s="26"/>
      <c r="D169" s="26"/>
      <c r="E169" s="26"/>
      <c r="F169" s="26"/>
      <c r="G169" s="26"/>
      <c r="H169" s="26"/>
      <c r="I169" s="26"/>
      <c r="J169" s="26"/>
      <c r="K169" s="2"/>
      <c r="L169" s="2"/>
      <c r="M169" s="2"/>
      <c r="N169" s="57"/>
      <c r="O169" s="2"/>
      <c r="P169" s="2"/>
      <c r="Q169" s="2"/>
      <c r="R169" s="2"/>
      <c r="S169" s="2"/>
      <c r="T169" s="2"/>
      <c r="U169" s="2"/>
      <c r="V169" s="2"/>
      <c r="W169" s="2"/>
      <c r="X169" s="2"/>
      <c r="Y169" s="58"/>
      <c r="Z169" s="3"/>
      <c r="AA169" s="3"/>
      <c r="AB169" s="3"/>
      <c r="AC169" s="3"/>
      <c r="AD169" s="3"/>
      <c r="AE169" s="3"/>
      <c r="AF169" s="3"/>
      <c r="AG169" s="3"/>
      <c r="AH169" s="3"/>
      <c r="AI169" s="3"/>
      <c r="AJ169" s="3"/>
    </row>
    <row r="170" spans="1:41" ht="12" customHeight="1" x14ac:dyDescent="0.35">
      <c r="A170" s="241" t="s">
        <v>49</v>
      </c>
      <c r="B170" s="241"/>
      <c r="C170" s="241"/>
      <c r="D170" s="241"/>
      <c r="E170" s="241"/>
      <c r="F170" s="241"/>
      <c r="G170" s="241"/>
      <c r="H170" s="241"/>
      <c r="I170" s="241"/>
      <c r="J170" s="241"/>
      <c r="K170" s="228"/>
      <c r="L170" s="228"/>
      <c r="M170" s="228"/>
      <c r="N170" s="228"/>
      <c r="O170" s="228"/>
      <c r="P170" s="228"/>
      <c r="Q170" s="228"/>
      <c r="R170" s="228"/>
      <c r="S170" s="228"/>
      <c r="T170" s="228"/>
      <c r="U170" s="228"/>
      <c r="V170" s="228"/>
      <c r="W170" s="228"/>
      <c r="X170" s="228"/>
      <c r="Y170" s="228"/>
      <c r="Z170" s="228"/>
      <c r="AA170" s="228"/>
      <c r="AB170" s="228"/>
      <c r="AC170" s="228"/>
      <c r="AD170" s="228"/>
      <c r="AE170" s="228"/>
      <c r="AF170" s="228"/>
      <c r="AG170" s="228"/>
      <c r="AH170" s="228"/>
      <c r="AI170" s="228"/>
      <c r="AJ170" s="228"/>
      <c r="AK170" s="228"/>
      <c r="AL170" s="228"/>
      <c r="AM170" s="228"/>
      <c r="AN170" s="228"/>
      <c r="AO170" s="244"/>
    </row>
    <row r="171" spans="1:41" ht="12" customHeight="1" x14ac:dyDescent="0.35">
      <c r="A171" s="92" t="s">
        <v>59</v>
      </c>
      <c r="B171" s="92"/>
      <c r="C171" s="92"/>
      <c r="D171" s="29"/>
      <c r="E171" s="29"/>
      <c r="F171" s="29"/>
      <c r="G171" s="29"/>
      <c r="H171" s="29"/>
      <c r="I171" s="29"/>
      <c r="J171" s="29"/>
      <c r="K171" s="199"/>
      <c r="L171" s="199"/>
      <c r="M171" s="199"/>
      <c r="N171" s="59"/>
      <c r="O171" s="199"/>
      <c r="P171" s="199"/>
      <c r="Q171" s="199"/>
      <c r="R171" s="199"/>
      <c r="S171" s="199"/>
      <c r="T171" s="199"/>
      <c r="U171" s="199"/>
      <c r="V171" s="199"/>
      <c r="W171" s="199"/>
      <c r="X171" s="199"/>
      <c r="Y171" s="60"/>
      <c r="Z171" s="200"/>
      <c r="AA171" s="200"/>
      <c r="AB171" s="200"/>
      <c r="AC171" s="200"/>
      <c r="AD171" s="200"/>
      <c r="AE171" s="200"/>
      <c r="AF171" s="200"/>
      <c r="AG171" s="200"/>
      <c r="AH171" s="200"/>
      <c r="AI171" s="200"/>
      <c r="AJ171" s="200"/>
      <c r="AK171" s="113"/>
      <c r="AL171" s="113"/>
      <c r="AM171" s="113"/>
      <c r="AN171" s="113"/>
      <c r="AO171" s="153"/>
    </row>
    <row r="172" spans="1:41" ht="12" customHeight="1" x14ac:dyDescent="0.35">
      <c r="A172" s="278" t="s">
        <v>268</v>
      </c>
      <c r="B172" s="92"/>
      <c r="C172" s="92"/>
      <c r="D172" s="29"/>
      <c r="E172" s="29"/>
      <c r="F172" s="29"/>
      <c r="G172" s="29"/>
      <c r="H172" s="29"/>
      <c r="I172" s="29"/>
      <c r="J172" s="29"/>
      <c r="K172" s="29"/>
      <c r="L172" s="29"/>
      <c r="M172" s="29"/>
      <c r="N172" s="84"/>
      <c r="O172" s="29"/>
      <c r="P172" s="29"/>
      <c r="Q172" s="29"/>
      <c r="R172" s="29"/>
      <c r="S172" s="29"/>
      <c r="T172" s="29"/>
      <c r="U172" s="29"/>
      <c r="V172" s="29"/>
      <c r="W172" s="29"/>
      <c r="X172" s="29"/>
      <c r="Y172" s="85"/>
      <c r="Z172" s="30"/>
      <c r="AA172" s="30"/>
      <c r="AB172" s="30"/>
      <c r="AC172" s="30"/>
      <c r="AD172" s="30"/>
      <c r="AE172" s="30"/>
      <c r="AF172" s="30"/>
      <c r="AG172" s="30"/>
      <c r="AH172" s="30"/>
      <c r="AI172" s="30"/>
      <c r="AJ172" s="30"/>
      <c r="AK172" s="31"/>
      <c r="AL172" s="31"/>
      <c r="AM172" s="31"/>
      <c r="AN172" s="31"/>
      <c r="AO172" s="243"/>
    </row>
    <row r="173" spans="1:41" ht="12" customHeight="1" x14ac:dyDescent="0.35">
      <c r="A173" s="92" t="s">
        <v>45</v>
      </c>
      <c r="B173" s="92"/>
      <c r="C173" s="92"/>
      <c r="D173" s="29"/>
      <c r="E173" s="29"/>
      <c r="F173" s="29"/>
      <c r="G173" s="29"/>
      <c r="H173" s="29"/>
      <c r="I173" s="29"/>
      <c r="J173" s="29"/>
      <c r="K173" s="23"/>
      <c r="L173" s="23"/>
      <c r="M173" s="23"/>
      <c r="N173" s="59"/>
      <c r="O173" s="23"/>
      <c r="P173" s="23"/>
      <c r="Q173" s="23"/>
      <c r="R173" s="23"/>
      <c r="S173" s="23"/>
      <c r="T173" s="23"/>
      <c r="U173" s="23"/>
      <c r="V173" s="23"/>
      <c r="W173" s="23"/>
      <c r="X173" s="23"/>
      <c r="Y173" s="60"/>
      <c r="Z173" s="24"/>
      <c r="AA173" s="24"/>
      <c r="AB173" s="24"/>
      <c r="AC173" s="24"/>
      <c r="AD173" s="24"/>
      <c r="AE173" s="24"/>
      <c r="AF173" s="24"/>
      <c r="AG173" s="24"/>
      <c r="AH173" s="24"/>
      <c r="AI173" s="24"/>
      <c r="AJ173" s="24"/>
      <c r="AK173" s="113"/>
      <c r="AL173" s="113"/>
      <c r="AM173" s="113"/>
      <c r="AN173" s="113"/>
      <c r="AO173" s="153"/>
    </row>
    <row r="174" spans="1:41" ht="12" customHeight="1" x14ac:dyDescent="0.35">
      <c r="A174" s="75" t="s">
        <v>269</v>
      </c>
      <c r="B174" s="92"/>
      <c r="C174" s="92"/>
      <c r="D174" s="29"/>
      <c r="E174" s="29"/>
      <c r="F174" s="29"/>
      <c r="G174" s="29"/>
      <c r="H174" s="29"/>
      <c r="I174" s="29"/>
      <c r="J174" s="29"/>
      <c r="K174" s="23"/>
      <c r="L174" s="23"/>
      <c r="M174" s="23"/>
      <c r="N174" s="59"/>
      <c r="O174" s="23"/>
      <c r="P174" s="23"/>
      <c r="Q174" s="23"/>
      <c r="R174" s="23"/>
      <c r="S174" s="23"/>
      <c r="T174" s="23"/>
      <c r="U174" s="23"/>
      <c r="V174" s="23"/>
      <c r="W174" s="23"/>
      <c r="X174" s="23"/>
      <c r="Y174" s="60"/>
      <c r="Z174" s="24"/>
      <c r="AA174" s="24"/>
      <c r="AB174" s="24"/>
      <c r="AC174" s="24"/>
      <c r="AD174" s="24"/>
      <c r="AE174" s="24"/>
      <c r="AF174" s="24"/>
      <c r="AG174" s="24"/>
      <c r="AH174" s="24"/>
      <c r="AI174" s="24"/>
      <c r="AJ174" s="24"/>
      <c r="AK174" s="113"/>
      <c r="AL174" s="113"/>
      <c r="AM174" s="113"/>
      <c r="AN174" s="113"/>
      <c r="AO174" s="153"/>
    </row>
    <row r="175" spans="1:41" ht="12" customHeight="1" x14ac:dyDescent="0.35">
      <c r="A175" s="56" t="s">
        <v>32</v>
      </c>
      <c r="B175" s="56"/>
      <c r="C175" s="56"/>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3"/>
      <c r="AL175" s="113"/>
      <c r="AM175" s="113"/>
      <c r="AN175" s="113"/>
      <c r="AO175" s="153"/>
    </row>
    <row r="176" spans="1:41" ht="30" customHeight="1" x14ac:dyDescent="0.35">
      <c r="A176" s="61" t="s">
        <v>270</v>
      </c>
      <c r="B176" s="61"/>
      <c r="C176" s="61"/>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5"/>
    </row>
    <row r="177" spans="1:41" ht="20.25" customHeight="1" x14ac:dyDescent="0.35">
      <c r="A177" s="220" t="s">
        <v>249</v>
      </c>
      <c r="B177" s="165"/>
      <c r="C177" s="165"/>
      <c r="D177" s="165"/>
      <c r="E177" s="165"/>
      <c r="F177" s="165"/>
      <c r="G177" s="165"/>
      <c r="H177" s="165"/>
      <c r="I177" s="165"/>
      <c r="J177" s="165"/>
      <c r="K177" s="165"/>
      <c r="L177" s="165"/>
      <c r="M177" s="165"/>
      <c r="N177" s="165"/>
      <c r="O177" s="165"/>
      <c r="P177" s="165"/>
      <c r="Q177" s="165"/>
      <c r="R177" s="165"/>
      <c r="S177" s="165"/>
      <c r="T177" s="165"/>
      <c r="U177" s="165"/>
      <c r="V177" s="165"/>
      <c r="W177" s="165"/>
      <c r="X177" s="165"/>
      <c r="Y177" s="165"/>
      <c r="Z177" s="165"/>
      <c r="AA177" s="165"/>
      <c r="AB177" s="165"/>
      <c r="AC177" s="165"/>
      <c r="AD177" s="165"/>
      <c r="AE177" s="165"/>
      <c r="AF177" s="165"/>
      <c r="AG177" s="165"/>
      <c r="AH177" s="165"/>
      <c r="AI177" s="165"/>
      <c r="AJ177" s="165"/>
      <c r="AK177" s="165"/>
      <c r="AL177" s="165"/>
      <c r="AM177" s="165"/>
      <c r="AN177" s="165"/>
      <c r="AO177" s="166"/>
    </row>
    <row r="178" spans="1:41" x14ac:dyDescent="0.35">
      <c r="A178" s="137"/>
      <c r="B178" s="282" t="s">
        <v>145</v>
      </c>
      <c r="C178" s="283"/>
      <c r="D178" s="283"/>
      <c r="E178" s="283"/>
      <c r="F178" s="283"/>
      <c r="G178" s="283"/>
      <c r="H178" s="283"/>
      <c r="I178" s="283"/>
      <c r="J178" s="283"/>
      <c r="K178" s="283"/>
      <c r="L178" s="283"/>
      <c r="M178" s="283"/>
      <c r="N178" s="284"/>
      <c r="O178" s="279" t="s">
        <v>55</v>
      </c>
      <c r="P178" s="280"/>
      <c r="Q178" s="280"/>
      <c r="R178" s="280"/>
      <c r="S178" s="280"/>
      <c r="T178" s="280"/>
      <c r="U178" s="280"/>
      <c r="V178" s="280"/>
      <c r="W178" s="280"/>
      <c r="X178" s="280"/>
      <c r="Y178" s="280"/>
      <c r="Z178" s="280"/>
      <c r="AA178" s="280"/>
      <c r="AB178" s="281"/>
      <c r="AC178" s="281" t="s">
        <v>57</v>
      </c>
      <c r="AD178" s="281"/>
      <c r="AE178" s="281"/>
      <c r="AF178" s="281"/>
      <c r="AG178" s="281"/>
      <c r="AH178" s="281"/>
      <c r="AI178" s="281"/>
      <c r="AJ178" s="281"/>
      <c r="AK178" s="281"/>
      <c r="AL178" s="281"/>
      <c r="AM178" s="280"/>
      <c r="AN178" s="280"/>
      <c r="AO178" s="280"/>
    </row>
    <row r="179" spans="1:41" ht="44.15" customHeight="1" x14ac:dyDescent="0.35">
      <c r="A179" s="106" t="s">
        <v>35</v>
      </c>
      <c r="B179" s="107" t="s">
        <v>203</v>
      </c>
      <c r="C179" s="107" t="s">
        <v>204</v>
      </c>
      <c r="D179" s="107" t="s">
        <v>193</v>
      </c>
      <c r="E179" s="107" t="s">
        <v>194</v>
      </c>
      <c r="F179" s="107" t="s">
        <v>195</v>
      </c>
      <c r="G179" s="107" t="s">
        <v>196</v>
      </c>
      <c r="H179" s="107" t="s">
        <v>197</v>
      </c>
      <c r="I179" s="107" t="s">
        <v>198</v>
      </c>
      <c r="J179" s="107" t="s">
        <v>199</v>
      </c>
      <c r="K179" s="107" t="s">
        <v>200</v>
      </c>
      <c r="L179" s="107" t="s">
        <v>201</v>
      </c>
      <c r="M179" s="107" t="s">
        <v>202</v>
      </c>
      <c r="N179" s="107" t="s">
        <v>168</v>
      </c>
      <c r="O179" s="107" t="s">
        <v>219</v>
      </c>
      <c r="P179" s="107" t="s">
        <v>216</v>
      </c>
      <c r="Q179" s="107" t="s">
        <v>215</v>
      </c>
      <c r="R179" s="107" t="s">
        <v>214</v>
      </c>
      <c r="S179" s="107" t="s">
        <v>213</v>
      </c>
      <c r="T179" s="107" t="s">
        <v>212</v>
      </c>
      <c r="U179" s="107" t="s">
        <v>217</v>
      </c>
      <c r="V179" s="107" t="s">
        <v>211</v>
      </c>
      <c r="W179" s="107" t="s">
        <v>210</v>
      </c>
      <c r="X179" s="107" t="s">
        <v>209</v>
      </c>
      <c r="Y179" s="107" t="s">
        <v>208</v>
      </c>
      <c r="Z179" s="107" t="s">
        <v>207</v>
      </c>
      <c r="AA179" s="107" t="s">
        <v>206</v>
      </c>
      <c r="AB179" s="107" t="s">
        <v>205</v>
      </c>
      <c r="AC179" s="107" t="s">
        <v>60</v>
      </c>
      <c r="AD179" s="107" t="s">
        <v>61</v>
      </c>
      <c r="AE179" s="107" t="s">
        <v>62</v>
      </c>
      <c r="AF179" s="107" t="s">
        <v>63</v>
      </c>
      <c r="AG179" s="107" t="s">
        <v>64</v>
      </c>
      <c r="AH179" s="107" t="s">
        <v>65</v>
      </c>
      <c r="AI179" s="107" t="s">
        <v>66</v>
      </c>
      <c r="AJ179" s="107" t="s">
        <v>67</v>
      </c>
      <c r="AK179" s="107" t="s">
        <v>68</v>
      </c>
      <c r="AL179" s="107" t="s">
        <v>69</v>
      </c>
      <c r="AM179" s="107" t="s">
        <v>70</v>
      </c>
      <c r="AN179" s="107" t="s">
        <v>71</v>
      </c>
      <c r="AO179" s="131" t="s">
        <v>72</v>
      </c>
    </row>
    <row r="180" spans="1:41" x14ac:dyDescent="0.35">
      <c r="A180" s="74" t="s">
        <v>23</v>
      </c>
      <c r="B180" s="195">
        <v>506879</v>
      </c>
      <c r="C180" s="195">
        <v>418235</v>
      </c>
      <c r="D180" s="167">
        <v>484235</v>
      </c>
      <c r="E180" s="167">
        <v>507950</v>
      </c>
      <c r="F180" s="167">
        <v>537672</v>
      </c>
      <c r="G180" s="167">
        <v>494026</v>
      </c>
      <c r="H180" s="167">
        <v>517805</v>
      </c>
      <c r="I180" s="167">
        <v>496202</v>
      </c>
      <c r="J180" s="167">
        <v>503683</v>
      </c>
      <c r="K180" s="167">
        <v>544680</v>
      </c>
      <c r="L180" s="167">
        <v>484557</v>
      </c>
      <c r="M180" s="167">
        <v>475784</v>
      </c>
      <c r="N180" s="167">
        <f>SUM(B180:M180)/12</f>
        <v>497642.33333333331</v>
      </c>
      <c r="O180" s="167">
        <v>444302</v>
      </c>
      <c r="P180" s="167">
        <v>361783</v>
      </c>
      <c r="Q180" s="167">
        <v>411250</v>
      </c>
      <c r="R180" s="167">
        <v>484596</v>
      </c>
      <c r="S180" s="167">
        <v>492389</v>
      </c>
      <c r="T180" s="167">
        <v>472429</v>
      </c>
      <c r="U180" s="167">
        <v>509612</v>
      </c>
      <c r="V180" s="167">
        <v>511831</v>
      </c>
      <c r="W180" s="167">
        <v>474147</v>
      </c>
      <c r="X180" s="167">
        <v>458936</v>
      </c>
      <c r="Y180" s="167">
        <v>480251</v>
      </c>
      <c r="Z180" s="167">
        <v>447840</v>
      </c>
      <c r="AA180" s="167">
        <v>545874</v>
      </c>
      <c r="AB180" s="169">
        <f>SUM(O180:AA180)/13</f>
        <v>468864.61538461538</v>
      </c>
      <c r="AC180" s="124">
        <f t="shared" ref="AC180:AL184" si="17">(O180-D180)/D180</f>
        <v>-8.2466157960494391E-2</v>
      </c>
      <c r="AD180" s="124">
        <f t="shared" si="17"/>
        <v>-0.28775863766118714</v>
      </c>
      <c r="AE180" s="124">
        <f t="shared" si="17"/>
        <v>-0.23512847981669122</v>
      </c>
      <c r="AF180" s="124">
        <f t="shared" si="17"/>
        <v>-1.9088064190953512E-2</v>
      </c>
      <c r="AG180" s="124">
        <f t="shared" si="17"/>
        <v>-4.9084114676374309E-2</v>
      </c>
      <c r="AH180" s="124">
        <f t="shared" si="17"/>
        <v>-4.7909923781040788E-2</v>
      </c>
      <c r="AI180" s="124">
        <f t="shared" si="17"/>
        <v>1.1771292658279116E-2</v>
      </c>
      <c r="AJ180" s="124">
        <f t="shared" si="17"/>
        <v>-6.0308805170008077E-2</v>
      </c>
      <c r="AK180" s="124">
        <f t="shared" si="17"/>
        <v>-2.1483540636086158E-2</v>
      </c>
      <c r="AL180" s="124">
        <f t="shared" si="17"/>
        <v>-3.5411026852521316E-2</v>
      </c>
      <c r="AM180" s="124">
        <f>(Y180-B180)/B180</f>
        <v>-5.2533247579797153E-2</v>
      </c>
      <c r="AN180" s="124">
        <f>(Z180-C180)/C180</f>
        <v>7.0785563140339763E-2</v>
      </c>
      <c r="AO180" s="125">
        <f>(AA180-D180)/D180</f>
        <v>0.12729150102739373</v>
      </c>
    </row>
    <row r="181" spans="1:41" x14ac:dyDescent="0.35">
      <c r="A181" s="74" t="s">
        <v>24</v>
      </c>
      <c r="B181" s="266">
        <v>5.0473584425474324E-2</v>
      </c>
      <c r="C181" s="266">
        <v>4.9945604743744543E-2</v>
      </c>
      <c r="D181" s="124">
        <v>5.0275176309023513E-2</v>
      </c>
      <c r="E181" s="124">
        <v>4.8622895954326215E-2</v>
      </c>
      <c r="F181" s="124">
        <v>4.8689535627668916E-2</v>
      </c>
      <c r="G181" s="124">
        <v>4.9467032099525125E-2</v>
      </c>
      <c r="H181" s="124">
        <v>5.2625988547812398E-2</v>
      </c>
      <c r="I181" s="124">
        <v>5.1612045094538109E-2</v>
      </c>
      <c r="J181" s="124">
        <v>5.0718408205160784E-2</v>
      </c>
      <c r="K181" s="124">
        <v>5.1960784313725493E-2</v>
      </c>
      <c r="L181" s="124">
        <v>5.3240382452425621E-2</v>
      </c>
      <c r="M181" s="124">
        <v>5.5008154961074772E-2</v>
      </c>
      <c r="N181" s="124">
        <f>((B180*B181)+(C180*C181)+(D180*D181)+(E180*E181)+(F180*F181)+(G180*G181)+(H180*H181)+(I180*I181)+(J180*J181)+(K180*K181)+(L180*L181)+(M180*M181))/SUM(B180:M180)</f>
        <v>5.1042515809547287E-2</v>
      </c>
      <c r="O181" s="124">
        <v>0.15653767032333862</v>
      </c>
      <c r="P181" s="124">
        <v>0.44802270974589742</v>
      </c>
      <c r="Q181" s="124">
        <v>0.36871975683890579</v>
      </c>
      <c r="R181" s="124">
        <v>0.29455876647764323</v>
      </c>
      <c r="S181" s="124">
        <v>0.24958721661125655</v>
      </c>
      <c r="T181" s="124">
        <v>0.22317215920275851</v>
      </c>
      <c r="U181" s="124">
        <v>0.22579334866525905</v>
      </c>
      <c r="V181" s="124">
        <v>0.22445885458286036</v>
      </c>
      <c r="W181" s="124">
        <v>0.25744336671960383</v>
      </c>
      <c r="X181" s="124">
        <v>0.31259042655185038</v>
      </c>
      <c r="Y181" s="124">
        <v>0.2917703450903798</v>
      </c>
      <c r="Z181" s="124">
        <v>0.27374955341193286</v>
      </c>
      <c r="AA181" s="124">
        <v>0.2555901178660277</v>
      </c>
      <c r="AB181" s="124">
        <f>((O180*O181)+(P180*P181)+(Q180*Q181)+(R180*R181)+(S180*S181)+(T180*T181)+(U180*U181)+(V180*V181)+(W180*W181)+(X180*X181)+(Y180*Y181)+(Z180*Z181)+(AA180*AA181))/SUM(O180:AA180)</f>
        <v>0.27104068092478723</v>
      </c>
      <c r="AC181" s="124" t="s">
        <v>46</v>
      </c>
      <c r="AD181" s="124" t="s">
        <v>46</v>
      </c>
      <c r="AE181" s="124" t="s">
        <v>46</v>
      </c>
      <c r="AF181" s="124" t="s">
        <v>46</v>
      </c>
      <c r="AG181" s="124" t="s">
        <v>46</v>
      </c>
      <c r="AH181" s="124" t="s">
        <v>46</v>
      </c>
      <c r="AI181" s="124" t="s">
        <v>46</v>
      </c>
      <c r="AJ181" s="124" t="s">
        <v>46</v>
      </c>
      <c r="AK181" s="124" t="s">
        <v>46</v>
      </c>
      <c r="AL181" s="124" t="s">
        <v>46</v>
      </c>
      <c r="AM181" s="124" t="s">
        <v>46</v>
      </c>
      <c r="AN181" s="124" t="s">
        <v>46</v>
      </c>
      <c r="AO181" s="125" t="s">
        <v>46</v>
      </c>
    </row>
    <row r="182" spans="1:41" x14ac:dyDescent="0.35">
      <c r="A182" s="74" t="s">
        <v>25</v>
      </c>
      <c r="B182" s="195">
        <v>59448</v>
      </c>
      <c r="C182" s="195">
        <v>50974</v>
      </c>
      <c r="D182" s="167">
        <v>55185</v>
      </c>
      <c r="E182" s="167">
        <v>59427</v>
      </c>
      <c r="F182" s="167">
        <v>62007</v>
      </c>
      <c r="G182" s="167">
        <v>57583</v>
      </c>
      <c r="H182" s="167">
        <v>61187</v>
      </c>
      <c r="I182" s="167">
        <v>56344</v>
      </c>
      <c r="J182" s="167">
        <v>59262</v>
      </c>
      <c r="K182" s="167">
        <v>64930</v>
      </c>
      <c r="L182" s="167">
        <v>58120</v>
      </c>
      <c r="M182" s="167">
        <v>55532</v>
      </c>
      <c r="N182" s="167">
        <f>SUM(B182:M182)/12</f>
        <v>58333.25</v>
      </c>
      <c r="O182" s="167">
        <v>57900</v>
      </c>
      <c r="P182" s="167">
        <v>58464</v>
      </c>
      <c r="Q182" s="167">
        <v>61281</v>
      </c>
      <c r="R182" s="167">
        <v>66605</v>
      </c>
      <c r="S182" s="167">
        <v>65158</v>
      </c>
      <c r="T182" s="167">
        <v>61047</v>
      </c>
      <c r="U182" s="167">
        <v>66064</v>
      </c>
      <c r="V182" s="167">
        <v>66731</v>
      </c>
      <c r="W182" s="167">
        <v>61865</v>
      </c>
      <c r="X182" s="167">
        <v>65901</v>
      </c>
      <c r="Y182" s="167">
        <v>68992</v>
      </c>
      <c r="Z182" s="167">
        <v>65470</v>
      </c>
      <c r="AA182" s="167">
        <v>77388</v>
      </c>
      <c r="AB182" s="169">
        <f>SUM(O182:AA182)/13</f>
        <v>64835.846153846156</v>
      </c>
      <c r="AC182" s="124">
        <f t="shared" si="17"/>
        <v>4.9198151671649905E-2</v>
      </c>
      <c r="AD182" s="124">
        <f t="shared" si="17"/>
        <v>-1.6204755414205664E-2</v>
      </c>
      <c r="AE182" s="124">
        <f t="shared" si="17"/>
        <v>-1.1708355508249068E-2</v>
      </c>
      <c r="AF182" s="124">
        <f t="shared" si="17"/>
        <v>0.15667818627025337</v>
      </c>
      <c r="AG182" s="124">
        <f t="shared" si="17"/>
        <v>6.4899406736725118E-2</v>
      </c>
      <c r="AH182" s="124">
        <f t="shared" si="17"/>
        <v>8.3469402243362203E-2</v>
      </c>
      <c r="AI182" s="124">
        <f t="shared" si="17"/>
        <v>0.11477844149708076</v>
      </c>
      <c r="AJ182" s="124">
        <f t="shared" si="17"/>
        <v>2.7737563529955336E-2</v>
      </c>
      <c r="AK182" s="124">
        <f t="shared" si="17"/>
        <v>6.4435650378527179E-2</v>
      </c>
      <c r="AL182" s="124">
        <f t="shared" si="17"/>
        <v>0.18672116977598502</v>
      </c>
      <c r="AM182" s="124">
        <f>(Y182-B182)/B182</f>
        <v>0.16054366841609474</v>
      </c>
      <c r="AN182" s="124">
        <f>(Z182-C182)/C182</f>
        <v>0.28438027229568014</v>
      </c>
      <c r="AO182" s="125">
        <f>(AA182-D182)/D182</f>
        <v>0.40233759173688505</v>
      </c>
    </row>
    <row r="183" spans="1:41" x14ac:dyDescent="0.35">
      <c r="A183" s="74" t="s">
        <v>26</v>
      </c>
      <c r="B183" s="266">
        <v>4.0859238325931906E-2</v>
      </c>
      <c r="C183" s="266">
        <v>4.1589830109467575E-2</v>
      </c>
      <c r="D183" s="124">
        <v>4.4522968197879861E-2</v>
      </c>
      <c r="E183" s="124">
        <v>3.9678933817961531E-2</v>
      </c>
      <c r="F183" s="124">
        <v>4.0301901398229235E-2</v>
      </c>
      <c r="G183" s="124">
        <v>3.8049424309257944E-2</v>
      </c>
      <c r="H183" s="124">
        <v>4.0564172128066421E-2</v>
      </c>
      <c r="I183" s="124">
        <v>4.2347011216811017E-2</v>
      </c>
      <c r="J183" s="124">
        <v>4.1206844183456513E-2</v>
      </c>
      <c r="K183" s="124">
        <v>4.3939627290928693E-2</v>
      </c>
      <c r="L183" s="124">
        <v>4.396077081899518E-2</v>
      </c>
      <c r="M183" s="124">
        <v>4.4676943023842113E-2</v>
      </c>
      <c r="N183" s="124">
        <f>((B182*B183)+(C182*C183)+(D182*D183)+(E182*E183)+(F182*F183)+(G182*G183)+(H182*H183)+(I182*I183)+(J182*J183)+(K182*K183)+(L182*L183)+(M182*M183))/SUM(B182:M182)</f>
        <v>4.1790059700085286E-2</v>
      </c>
      <c r="O183" s="124">
        <v>0.10956822107081174</v>
      </c>
      <c r="P183" s="124">
        <v>0.3215654077723043</v>
      </c>
      <c r="Q183" s="124">
        <v>0.30169220476167163</v>
      </c>
      <c r="R183" s="124">
        <v>0.23474213647624051</v>
      </c>
      <c r="S183" s="124">
        <v>0.18973878879032505</v>
      </c>
      <c r="T183" s="124">
        <v>0.17425917735515259</v>
      </c>
      <c r="U183" s="124">
        <v>0.16821566965366916</v>
      </c>
      <c r="V183" s="124">
        <v>0.1774287812261168</v>
      </c>
      <c r="W183" s="124">
        <v>0.21525903176270914</v>
      </c>
      <c r="X183" s="124">
        <v>0.26145278523846377</v>
      </c>
      <c r="Y183" s="124">
        <v>0.24910134508348794</v>
      </c>
      <c r="Z183" s="124">
        <v>0.23392393462654651</v>
      </c>
      <c r="AA183" s="124">
        <v>0.2182508916111025</v>
      </c>
      <c r="AB183" s="124">
        <f>((O182*O183)+(P182*P183)+(Q182*Q183)+(R182*R183)+(S182*S183)+(T182*T183)+(U182*U183)+(V182*V183)+(W182*W183)+(X182*X183)+(Y182*Y183)+(Z182*Z183)+(AA182*AA183))/SUM(O182:AA182)</f>
        <v>0.21967786101230802</v>
      </c>
      <c r="AC183" s="124" t="s">
        <v>46</v>
      </c>
      <c r="AD183" s="124" t="s">
        <v>46</v>
      </c>
      <c r="AE183" s="124" t="s">
        <v>46</v>
      </c>
      <c r="AF183" s="124" t="s">
        <v>46</v>
      </c>
      <c r="AG183" s="124" t="s">
        <v>46</v>
      </c>
      <c r="AH183" s="124" t="s">
        <v>46</v>
      </c>
      <c r="AI183" s="124" t="s">
        <v>46</v>
      </c>
      <c r="AJ183" s="124" t="s">
        <v>46</v>
      </c>
      <c r="AK183" s="124" t="s">
        <v>46</v>
      </c>
      <c r="AL183" s="124" t="s">
        <v>46</v>
      </c>
      <c r="AM183" s="124" t="s">
        <v>46</v>
      </c>
      <c r="AN183" s="124" t="s">
        <v>46</v>
      </c>
      <c r="AO183" s="125" t="s">
        <v>46</v>
      </c>
    </row>
    <row r="184" spans="1:41" x14ac:dyDescent="0.35">
      <c r="A184" s="181" t="s">
        <v>28</v>
      </c>
      <c r="B184" s="235">
        <v>98883</v>
      </c>
      <c r="C184" s="235">
        <v>83186</v>
      </c>
      <c r="D184" s="229">
        <v>93290</v>
      </c>
      <c r="E184" s="229">
        <v>98175</v>
      </c>
      <c r="F184" s="229">
        <v>103165</v>
      </c>
      <c r="G184" s="229">
        <v>94999</v>
      </c>
      <c r="H184" s="229">
        <v>97532</v>
      </c>
      <c r="I184" s="229">
        <v>92897</v>
      </c>
      <c r="J184" s="229">
        <v>96517</v>
      </c>
      <c r="K184" s="229">
        <v>120811</v>
      </c>
      <c r="L184" s="229">
        <v>101380</v>
      </c>
      <c r="M184" s="229">
        <v>92614</v>
      </c>
      <c r="N184" s="229">
        <f>SUM(B184:M184)/12</f>
        <v>97787.416666666672</v>
      </c>
      <c r="O184" s="229">
        <v>96456</v>
      </c>
      <c r="P184" s="229">
        <v>81775</v>
      </c>
      <c r="Q184" s="229">
        <v>83767</v>
      </c>
      <c r="R184" s="229">
        <v>88075</v>
      </c>
      <c r="S184" s="229">
        <v>85574</v>
      </c>
      <c r="T184" s="229">
        <v>80750</v>
      </c>
      <c r="U184" s="229">
        <v>84383</v>
      </c>
      <c r="V184" s="229">
        <v>105359</v>
      </c>
      <c r="W184" s="229">
        <v>89308</v>
      </c>
      <c r="X184" s="229">
        <v>87250</v>
      </c>
      <c r="Y184" s="229">
        <v>86728</v>
      </c>
      <c r="Z184" s="229">
        <v>76780</v>
      </c>
      <c r="AA184" s="229">
        <v>87098</v>
      </c>
      <c r="AB184" s="230">
        <f>SUM(O184:AA184)/13</f>
        <v>87177.153846153844</v>
      </c>
      <c r="AC184" s="175">
        <f t="shared" si="17"/>
        <v>3.3937185121663632E-2</v>
      </c>
      <c r="AD184" s="175">
        <f t="shared" si="17"/>
        <v>-0.16704863763687294</v>
      </c>
      <c r="AE184" s="175">
        <f t="shared" si="17"/>
        <v>-0.18802888576552126</v>
      </c>
      <c r="AF184" s="175">
        <f t="shared" si="17"/>
        <v>-7.2884977736607751E-2</v>
      </c>
      <c r="AG184" s="175">
        <f t="shared" si="17"/>
        <v>-0.12260591395644506</v>
      </c>
      <c r="AH184" s="175">
        <f t="shared" si="17"/>
        <v>-0.1307577209167142</v>
      </c>
      <c r="AI184" s="175">
        <f t="shared" si="17"/>
        <v>-0.12571878529171027</v>
      </c>
      <c r="AJ184" s="175">
        <f t="shared" si="17"/>
        <v>-0.12790226055574411</v>
      </c>
      <c r="AK184" s="175">
        <f t="shared" si="17"/>
        <v>-0.11907674097455119</v>
      </c>
      <c r="AL184" s="175">
        <f t="shared" si="17"/>
        <v>-5.7917809402466151E-2</v>
      </c>
      <c r="AM184" s="175">
        <f>(Y184-B184)/B184</f>
        <v>-0.12292305047379226</v>
      </c>
      <c r="AN184" s="175">
        <f>(Z184-C184)/C184</f>
        <v>-7.7008150409924744E-2</v>
      </c>
      <c r="AO184" s="189">
        <f>(AA184-D184)/D184</f>
        <v>-6.6373673491263802E-2</v>
      </c>
    </row>
    <row r="185" spans="1:41" ht="17.25" customHeight="1" x14ac:dyDescent="0.35">
      <c r="A185" s="56" t="s">
        <v>29</v>
      </c>
      <c r="B185" s="2"/>
      <c r="C185" s="2"/>
      <c r="D185" s="2"/>
      <c r="E185" s="2"/>
      <c r="F185" s="2"/>
      <c r="G185" s="2"/>
      <c r="H185" s="2"/>
      <c r="I185" s="2"/>
      <c r="J185" s="2"/>
      <c r="K185" s="2"/>
      <c r="L185" s="2"/>
      <c r="M185" s="2"/>
      <c r="N185" s="57"/>
      <c r="O185" s="2"/>
      <c r="P185" s="2"/>
      <c r="Q185" s="2"/>
      <c r="R185" s="2"/>
      <c r="S185" s="2"/>
      <c r="T185" s="2"/>
      <c r="U185" s="2"/>
      <c r="V185" s="2"/>
      <c r="W185" s="2"/>
      <c r="X185" s="2"/>
      <c r="Y185" s="58"/>
      <c r="Z185" s="3"/>
      <c r="AA185" s="3"/>
      <c r="AB185" s="3"/>
      <c r="AC185" s="3"/>
      <c r="AD185" s="3"/>
      <c r="AE185" s="3"/>
      <c r="AF185" s="3"/>
      <c r="AG185" s="3"/>
      <c r="AH185" s="3"/>
      <c r="AI185" s="3"/>
      <c r="AJ185" s="3"/>
    </row>
    <row r="186" spans="1:41" ht="12" customHeight="1" x14ac:dyDescent="0.35">
      <c r="A186" s="75" t="s">
        <v>125</v>
      </c>
      <c r="B186" s="2"/>
      <c r="C186" s="2"/>
      <c r="D186" s="2"/>
      <c r="E186" s="2"/>
      <c r="F186" s="2"/>
      <c r="G186" s="2"/>
      <c r="H186" s="2"/>
      <c r="I186" s="2"/>
      <c r="J186" s="2"/>
      <c r="K186" s="2"/>
      <c r="L186" s="2"/>
      <c r="M186" s="2"/>
      <c r="N186" s="57"/>
      <c r="O186" s="2"/>
      <c r="P186" s="2"/>
      <c r="Q186" s="2"/>
      <c r="R186" s="2"/>
      <c r="S186" s="2"/>
      <c r="T186" s="2"/>
      <c r="U186" s="2"/>
      <c r="V186" s="2"/>
      <c r="W186" s="2"/>
      <c r="X186" s="2"/>
      <c r="Y186" s="58"/>
      <c r="Z186" s="3"/>
      <c r="AA186" s="3"/>
      <c r="AB186" s="3"/>
      <c r="AC186" s="3"/>
      <c r="AD186" s="3"/>
      <c r="AE186" s="3"/>
      <c r="AF186" s="3"/>
      <c r="AG186" s="3"/>
      <c r="AH186" s="3"/>
      <c r="AI186" s="3"/>
      <c r="AJ186" s="3"/>
    </row>
    <row r="187" spans="1:41" ht="12" customHeight="1" x14ac:dyDescent="0.35">
      <c r="A187" s="75" t="s">
        <v>30</v>
      </c>
      <c r="B187" s="29"/>
      <c r="C187" s="29"/>
      <c r="D187" s="29"/>
      <c r="E187" s="29"/>
      <c r="F187" s="29"/>
      <c r="G187" s="29"/>
      <c r="H187" s="29"/>
      <c r="I187" s="29"/>
      <c r="J187" s="29"/>
      <c r="K187" s="29"/>
      <c r="L187" s="29"/>
      <c r="M187" s="29"/>
      <c r="N187" s="84"/>
      <c r="O187" s="29"/>
      <c r="P187" s="29"/>
      <c r="Q187" s="29"/>
      <c r="R187" s="29"/>
      <c r="S187" s="29"/>
      <c r="T187" s="29"/>
      <c r="U187" s="29"/>
      <c r="V187" s="29"/>
      <c r="W187" s="29"/>
      <c r="X187" s="29"/>
      <c r="Y187" s="85"/>
      <c r="Z187" s="30"/>
      <c r="AA187" s="30"/>
      <c r="AB187" s="30"/>
      <c r="AC187" s="30"/>
      <c r="AD187" s="30"/>
      <c r="AE187" s="30"/>
      <c r="AF187" s="30"/>
      <c r="AG187" s="30"/>
      <c r="AH187" s="30"/>
      <c r="AI187" s="30"/>
      <c r="AJ187" s="30"/>
      <c r="AK187" s="31"/>
      <c r="AL187" s="31"/>
      <c r="AM187" s="31"/>
      <c r="AN187" s="31"/>
      <c r="AO187" s="243"/>
    </row>
    <row r="188" spans="1:41" ht="12" customHeight="1" x14ac:dyDescent="0.35">
      <c r="A188" s="75" t="s">
        <v>43</v>
      </c>
      <c r="B188" s="26"/>
      <c r="C188" s="26"/>
      <c r="D188" s="26"/>
      <c r="E188" s="26"/>
      <c r="F188" s="26"/>
      <c r="G188" s="26"/>
      <c r="H188" s="26"/>
      <c r="I188" s="26"/>
      <c r="J188" s="26"/>
      <c r="K188" s="2"/>
      <c r="L188" s="2"/>
      <c r="M188" s="2"/>
      <c r="N188" s="57"/>
      <c r="O188" s="2"/>
      <c r="P188" s="2"/>
      <c r="Q188" s="2"/>
      <c r="R188" s="2"/>
      <c r="S188" s="2"/>
      <c r="T188" s="2"/>
      <c r="U188" s="2"/>
      <c r="V188" s="2"/>
      <c r="W188" s="2"/>
      <c r="X188" s="2"/>
      <c r="Y188" s="58"/>
      <c r="Z188" s="3"/>
      <c r="AA188" s="3"/>
      <c r="AB188" s="3"/>
      <c r="AC188" s="3"/>
      <c r="AD188" s="3"/>
      <c r="AE188" s="3"/>
      <c r="AF188" s="3"/>
      <c r="AG188" s="3"/>
      <c r="AH188" s="3"/>
      <c r="AI188" s="3"/>
      <c r="AJ188" s="3"/>
    </row>
    <row r="189" spans="1:41" ht="12" customHeight="1" x14ac:dyDescent="0.35">
      <c r="A189" s="241" t="s">
        <v>49</v>
      </c>
      <c r="B189" s="241"/>
      <c r="C189" s="241"/>
      <c r="D189" s="241"/>
      <c r="E189" s="241"/>
      <c r="F189" s="241"/>
      <c r="G189" s="241"/>
      <c r="H189" s="241"/>
      <c r="I189" s="241"/>
      <c r="J189" s="241"/>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228"/>
      <c r="AK189" s="228"/>
      <c r="AL189" s="228"/>
      <c r="AM189" s="228"/>
      <c r="AN189" s="228"/>
      <c r="AO189" s="244"/>
    </row>
    <row r="190" spans="1:41" ht="12" customHeight="1" x14ac:dyDescent="0.35">
      <c r="A190" s="92" t="s">
        <v>59</v>
      </c>
      <c r="B190" s="92"/>
      <c r="C190" s="92"/>
      <c r="D190" s="29"/>
      <c r="E190" s="29"/>
      <c r="F190" s="29"/>
      <c r="G190" s="29"/>
      <c r="H190" s="29"/>
      <c r="I190" s="29"/>
      <c r="J190" s="29"/>
      <c r="K190" s="199"/>
      <c r="L190" s="199"/>
      <c r="M190" s="199"/>
      <c r="N190" s="59"/>
      <c r="O190" s="199"/>
      <c r="P190" s="199"/>
      <c r="Q190" s="199"/>
      <c r="R190" s="199"/>
      <c r="S190" s="199"/>
      <c r="T190" s="199"/>
      <c r="U190" s="199"/>
      <c r="V190" s="199"/>
      <c r="W190" s="199"/>
      <c r="X190" s="199"/>
      <c r="Y190" s="60"/>
      <c r="Z190" s="200"/>
      <c r="AA190" s="200"/>
      <c r="AB190" s="200"/>
      <c r="AC190" s="200"/>
      <c r="AD190" s="200"/>
      <c r="AE190" s="200"/>
      <c r="AF190" s="200"/>
      <c r="AG190" s="200"/>
      <c r="AH190" s="200"/>
      <c r="AI190" s="200"/>
      <c r="AJ190" s="200"/>
      <c r="AK190" s="113"/>
      <c r="AL190" s="113"/>
      <c r="AM190" s="113"/>
      <c r="AN190" s="113"/>
      <c r="AO190" s="153"/>
    </row>
    <row r="191" spans="1:41" ht="12" customHeight="1" x14ac:dyDescent="0.35">
      <c r="A191" s="278" t="s">
        <v>268</v>
      </c>
      <c r="B191" s="92"/>
      <c r="C191" s="92"/>
      <c r="D191" s="29"/>
      <c r="E191" s="29"/>
      <c r="F191" s="29"/>
      <c r="G191" s="29"/>
      <c r="H191" s="29"/>
      <c r="I191" s="29"/>
      <c r="J191" s="29"/>
      <c r="K191" s="29"/>
      <c r="L191" s="29"/>
      <c r="M191" s="29"/>
      <c r="N191" s="84"/>
      <c r="O191" s="29"/>
      <c r="P191" s="29"/>
      <c r="Q191" s="29"/>
      <c r="R191" s="29"/>
      <c r="S191" s="29"/>
      <c r="T191" s="29"/>
      <c r="U191" s="29"/>
      <c r="V191" s="29"/>
      <c r="W191" s="29"/>
      <c r="X191" s="29"/>
      <c r="Y191" s="85"/>
      <c r="Z191" s="30"/>
      <c r="AA191" s="30"/>
      <c r="AB191" s="30"/>
      <c r="AC191" s="30"/>
      <c r="AD191" s="30"/>
      <c r="AE191" s="30"/>
      <c r="AF191" s="30"/>
      <c r="AG191" s="30"/>
      <c r="AH191" s="30"/>
      <c r="AI191" s="30"/>
      <c r="AJ191" s="30"/>
      <c r="AK191" s="31"/>
      <c r="AL191" s="31"/>
      <c r="AM191" s="31"/>
      <c r="AN191" s="31"/>
      <c r="AO191" s="243"/>
    </row>
    <row r="192" spans="1:41" ht="12" customHeight="1" x14ac:dyDescent="0.35">
      <c r="A192" s="92" t="s">
        <v>45</v>
      </c>
      <c r="B192" s="92"/>
      <c r="C192" s="92"/>
      <c r="D192" s="29"/>
      <c r="E192" s="29"/>
      <c r="F192" s="29"/>
      <c r="G192" s="29"/>
      <c r="H192" s="29"/>
      <c r="I192" s="29"/>
      <c r="J192" s="29"/>
      <c r="K192" s="23"/>
      <c r="L192" s="23"/>
      <c r="M192" s="23"/>
      <c r="N192" s="59"/>
      <c r="O192" s="23"/>
      <c r="P192" s="23"/>
      <c r="Q192" s="23"/>
      <c r="R192" s="23"/>
      <c r="S192" s="23"/>
      <c r="T192" s="23"/>
      <c r="U192" s="23"/>
      <c r="V192" s="23"/>
      <c r="W192" s="23"/>
      <c r="X192" s="23"/>
      <c r="Y192" s="60"/>
      <c r="Z192" s="24"/>
      <c r="AA192" s="24"/>
      <c r="AB192" s="24"/>
      <c r="AC192" s="24"/>
      <c r="AD192" s="24"/>
      <c r="AE192" s="24"/>
      <c r="AF192" s="24"/>
      <c r="AG192" s="24"/>
      <c r="AH192" s="24"/>
      <c r="AI192" s="24"/>
      <c r="AJ192" s="24"/>
      <c r="AK192" s="113"/>
      <c r="AL192" s="113"/>
      <c r="AM192" s="113"/>
      <c r="AN192" s="113"/>
      <c r="AO192" s="153"/>
    </row>
    <row r="193" spans="1:41" ht="12" customHeight="1" x14ac:dyDescent="0.35">
      <c r="A193" s="75" t="s">
        <v>269</v>
      </c>
      <c r="B193" s="92"/>
      <c r="C193" s="92"/>
      <c r="D193" s="29"/>
      <c r="E193" s="29"/>
      <c r="F193" s="29"/>
      <c r="G193" s="29"/>
      <c r="H193" s="29"/>
      <c r="I193" s="29"/>
      <c r="J193" s="29"/>
      <c r="K193" s="23"/>
      <c r="L193" s="23"/>
      <c r="M193" s="23"/>
      <c r="N193" s="59"/>
      <c r="O193" s="23"/>
      <c r="P193" s="23"/>
      <c r="Q193" s="23"/>
      <c r="R193" s="23"/>
      <c r="S193" s="23"/>
      <c r="T193" s="23"/>
      <c r="U193" s="23"/>
      <c r="V193" s="23"/>
      <c r="W193" s="23"/>
      <c r="X193" s="23"/>
      <c r="Y193" s="60"/>
      <c r="Z193" s="24"/>
      <c r="AA193" s="24"/>
      <c r="AB193" s="24"/>
      <c r="AC193" s="24"/>
      <c r="AD193" s="24"/>
      <c r="AE193" s="24"/>
      <c r="AF193" s="24"/>
      <c r="AG193" s="24"/>
      <c r="AH193" s="24"/>
      <c r="AI193" s="24"/>
      <c r="AJ193" s="24"/>
      <c r="AK193" s="113"/>
      <c r="AL193" s="113"/>
      <c r="AM193" s="113"/>
      <c r="AN193" s="113"/>
      <c r="AO193" s="153"/>
    </row>
    <row r="194" spans="1:41" ht="12" customHeight="1" x14ac:dyDescent="0.35">
      <c r="A194" s="56" t="s">
        <v>32</v>
      </c>
      <c r="B194" s="56"/>
      <c r="C194" s="56"/>
    </row>
    <row r="195" spans="1:41" ht="12" customHeight="1" x14ac:dyDescent="0.35">
      <c r="A195" s="61" t="s">
        <v>270</v>
      </c>
      <c r="B195" s="61"/>
      <c r="C195" s="61"/>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35"/>
    </row>
    <row r="196" spans="1:41" x14ac:dyDescent="0.35">
      <c r="A196" s="138" t="s">
        <v>10</v>
      </c>
      <c r="B196" s="138"/>
      <c r="C196" s="138"/>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3"/>
      <c r="AL196" s="113"/>
      <c r="AM196" s="113"/>
      <c r="AN196" s="113"/>
      <c r="AO196" s="153"/>
    </row>
  </sheetData>
  <mergeCells count="30">
    <mergeCell ref="O178:AB178"/>
    <mergeCell ref="AC178:AO178"/>
    <mergeCell ref="AC121:AO121"/>
    <mergeCell ref="O140:AB140"/>
    <mergeCell ref="AC140:AO140"/>
    <mergeCell ref="O159:AB159"/>
    <mergeCell ref="AC159:AO159"/>
    <mergeCell ref="O121:AB121"/>
    <mergeCell ref="B178:N178"/>
    <mergeCell ref="AC4:AO4"/>
    <mergeCell ref="AC24:AO24"/>
    <mergeCell ref="AC44:AO44"/>
    <mergeCell ref="B140:N140"/>
    <mergeCell ref="B159:N159"/>
    <mergeCell ref="B102:N102"/>
    <mergeCell ref="B121:N121"/>
    <mergeCell ref="B64:N64"/>
    <mergeCell ref="B83:N83"/>
    <mergeCell ref="O64:AB64"/>
    <mergeCell ref="AC64:AO64"/>
    <mergeCell ref="O83:AB83"/>
    <mergeCell ref="AC83:AO83"/>
    <mergeCell ref="O102:AB102"/>
    <mergeCell ref="AC102:AO102"/>
    <mergeCell ref="B4:N4"/>
    <mergeCell ref="O4:AB4"/>
    <mergeCell ref="B24:N24"/>
    <mergeCell ref="O24:AB24"/>
    <mergeCell ref="B44:N44"/>
    <mergeCell ref="O44:AB44"/>
  </mergeCells>
  <conditionalFormatting sqref="B30:AB30">
    <cfRule type="cellIs" dxfId="896" priority="13" operator="between">
      <formula>1</formula>
      <formula>4</formula>
    </cfRule>
  </conditionalFormatting>
  <conditionalFormatting sqref="AC30">
    <cfRule type="cellIs" dxfId="895" priority="12" operator="between">
      <formula>1</formula>
      <formula>4</formula>
    </cfRule>
  </conditionalFormatting>
  <conditionalFormatting sqref="AD30">
    <cfRule type="cellIs" dxfId="894" priority="11" operator="between">
      <formula>1</formula>
      <formula>4</formula>
    </cfRule>
  </conditionalFormatting>
  <conditionalFormatting sqref="AE30">
    <cfRule type="cellIs" dxfId="893" priority="10" operator="between">
      <formula>1</formula>
      <formula>4</formula>
    </cfRule>
  </conditionalFormatting>
  <conditionalFormatting sqref="AF30">
    <cfRule type="cellIs" dxfId="892" priority="9" operator="between">
      <formula>1</formula>
      <formula>4</formula>
    </cfRule>
  </conditionalFormatting>
  <conditionalFormatting sqref="AG30">
    <cfRule type="cellIs" dxfId="891" priority="8" operator="between">
      <formula>1</formula>
      <formula>4</formula>
    </cfRule>
  </conditionalFormatting>
  <conditionalFormatting sqref="AH30">
    <cfRule type="cellIs" dxfId="890" priority="7" operator="between">
      <formula>1</formula>
      <formula>4</formula>
    </cfRule>
  </conditionalFormatting>
  <conditionalFormatting sqref="AI30">
    <cfRule type="cellIs" dxfId="889" priority="6" operator="between">
      <formula>1</formula>
      <formula>4</formula>
    </cfRule>
  </conditionalFormatting>
  <conditionalFormatting sqref="AJ30">
    <cfRule type="cellIs" dxfId="888" priority="5" operator="between">
      <formula>1</formula>
      <formula>4</formula>
    </cfRule>
  </conditionalFormatting>
  <conditionalFormatting sqref="AK30">
    <cfRule type="cellIs" dxfId="887" priority="4" operator="between">
      <formula>1</formula>
      <formula>4</formula>
    </cfRule>
  </conditionalFormatting>
  <conditionalFormatting sqref="AM30">
    <cfRule type="cellIs" dxfId="886" priority="3" operator="between">
      <formula>1</formula>
      <formula>4</formula>
    </cfRule>
  </conditionalFormatting>
  <conditionalFormatting sqref="AN30">
    <cfRule type="cellIs" dxfId="885" priority="2" operator="between">
      <formula>1</formula>
      <formula>4</formula>
    </cfRule>
  </conditionalFormatting>
  <conditionalFormatting sqref="AO30">
    <cfRule type="cellIs" dxfId="884" priority="1" operator="between">
      <formula>1</formula>
      <formula>4</formula>
    </cfRule>
  </conditionalFormatting>
  <hyperlinks>
    <hyperlink ref="A2" location="'Table des matières'!A1" display="Retour à la table des matières" xr:uid="{9287D42A-75EC-40BB-A4F8-F8A324572CEE}"/>
    <hyperlink ref="A16" r:id="rId1" display="Consultez le document Base de données nationale sur les médecins : publication des données, 2018-2019 — notes méthodologiques pour en savoir plus sur les groupes de spécialités des médecins." xr:uid="{D1863AC7-C1EF-4D2A-A001-DB717FA17851}"/>
    <hyperlink ref="A16:J16" r:id="rId2" display="Consultez le document Base de données nationale sur les médecins : publication des données, 2019-2020 — notes méthodologiques pour en savoir plus sur les groupes de spécialités des médecins." xr:uid="{20EFAA4F-B36A-4544-80F8-0844F23BBA7E}"/>
    <hyperlink ref="A36" r:id="rId3" display="Consultez le document Base de données nationale sur les médecins : publication des données, 2018-2019 — notes méthodologiques pour en savoir plus sur les groupes de spécialités des médecins." xr:uid="{549C01FE-99A7-4F7D-8893-EFD473117846}"/>
    <hyperlink ref="A36:J36" r:id="rId4" display="Consultez le document Base de données nationale sur les médecins : publication des données, 2019-2020 — notes méthodologiques pour en savoir plus sur les groupes de spécialités des médecins." xr:uid="{8A954F92-9946-4D17-AB15-629485C6B2F5}"/>
    <hyperlink ref="A56" r:id="rId5" display="Consultez le document Base de données nationale sur les médecins : publication des données, 2018-2019 — notes méthodologiques pour en savoir plus sur les groupes de spécialités des médecins." xr:uid="{6935BC0F-EE5D-4C58-909E-E50EC55D1F42}"/>
    <hyperlink ref="A56:J56" r:id="rId6" display="Consultez le document Base de données nationale sur les médecins : publication des données, 2019-2020 — notes méthodologiques pour en savoir plus sur les groupes de spécialités des médecins." xr:uid="{28E9E79F-AD21-4F52-B2CF-8FC39C7A274F}"/>
    <hyperlink ref="A75" r:id="rId7" display="Consultez le document Base de données nationale sur les médecins : publication des données, 2018-2019 — notes méthodologiques pour en savoir plus sur les groupes de spécialités des médecins." xr:uid="{F6BD1966-3446-472A-B430-CFBF047E44BE}"/>
    <hyperlink ref="A75:J75" r:id="rId8" display="Consultez le document Base de données nationale sur les médecins : publication des données, 2019-2020 — notes méthodologiques pour en savoir plus sur les groupes de spécialités des médecins." xr:uid="{58EA5B46-8DE8-4513-B099-BE63302A61EF}"/>
    <hyperlink ref="A94" r:id="rId9" display="Consultez le document Base de données nationale sur les médecins : publication des données, 2018-2019 — notes méthodologiques pour en savoir plus sur les groupes de spécialités des médecins." xr:uid="{FC09A318-6EE1-4438-8361-483D8F5AB08E}"/>
    <hyperlink ref="A94:J94" r:id="rId10" display="Consultez le document Base de données nationale sur les médecins : publication des données, 2019-2020 — notes méthodologiques pour en savoir plus sur les groupes de spécialités des médecins." xr:uid="{194FC5C1-F1A8-4310-B7C0-8D5F67105DDF}"/>
    <hyperlink ref="A113" r:id="rId11" display="Consultez le document Base de données nationale sur les médecins : publication des données, 2018-2019 — notes méthodologiques pour en savoir plus sur les groupes de spécialités des médecins." xr:uid="{68347320-B1A1-4B46-87C5-DDA4FA5A1A49}"/>
    <hyperlink ref="A113:J113" r:id="rId12" display="Consultez le document Base de données nationale sur les médecins : publication des données, 2019-2020 — notes méthodologiques pour en savoir plus sur les groupes de spécialités des médecins." xr:uid="{0ED4796D-9F9B-4E7C-94DD-1250D95098E1}"/>
    <hyperlink ref="A132" r:id="rId13" display="Consultez le document Base de données nationale sur les médecins : publication des données, 2018-2019 — notes méthodologiques pour en savoir plus sur les groupes de spécialités des médecins." xr:uid="{48D2248F-48AD-480F-B5D8-110E581EA55C}"/>
    <hyperlink ref="A132:J132" r:id="rId14" display="Consultez le document Base de données nationale sur les médecins : publication des données, 2019-2020 — notes méthodologiques pour en savoir plus sur les groupes de spécialités des médecins." xr:uid="{9ABA8C6E-F183-4E88-A28B-7B8D3E567C0E}"/>
    <hyperlink ref="A151" r:id="rId15" display="Consultez le document Base de données nationale sur les médecins : publication des données, 2018-2019 — notes méthodologiques pour en savoir plus sur les groupes de spécialités des médecins." xr:uid="{8B500C66-7D18-44DB-97AD-FCD3005D364B}"/>
    <hyperlink ref="A151:J151" r:id="rId16" display="Consultez le document Base de données nationale sur les médecins : publication des données, 2019-2020 — notes méthodologiques pour en savoir plus sur les groupes de spécialités des médecins." xr:uid="{E36CD081-D155-45CC-AECB-A40D41466F5B}"/>
    <hyperlink ref="A170" r:id="rId17" display="Consultez le document Base de données nationale sur les médecins : publication des données, 2018-2019 — notes méthodologiques pour en savoir plus sur les groupes de spécialités des médecins." xr:uid="{AEA8D237-D792-456C-8802-46BCD41B11D8}"/>
    <hyperlink ref="A170:J170" r:id="rId18" display="Consultez le document Base de données nationale sur les médecins : publication des données, 2019-2020 — notes méthodologiques pour en savoir plus sur les groupes de spécialités des médecins." xr:uid="{5D89D61D-D49D-442E-AC95-E8C6D9376D47}"/>
    <hyperlink ref="A189" r:id="rId19" display="Consultez le document Base de données nationale sur les médecins : publication des données, 2018-2019 — notes méthodologiques pour en savoir plus sur les groupes de spécialités des médecins." xr:uid="{F12628AD-F259-4EF7-97D2-2CBAA9C2F4A1}"/>
    <hyperlink ref="A189:J189" r:id="rId20" display="Consultez le document Base de données nationale sur les médecins : publication des données, 2019-2020 — notes méthodologiques pour en savoir plus sur les groupes de spécialités des médecins." xr:uid="{00389B97-EE76-46BA-AB13-973F421B63A5}"/>
  </hyperlinks>
  <pageMargins left="0.75" right="0.75" top="0.75" bottom="0.75" header="0.3" footer="0.3"/>
  <pageSetup scale="12" orientation="portrait" r:id="rId21"/>
  <headerFooter>
    <oddFooter>&amp;R&amp;9&amp;P&amp;L&amp;L&amp;"Arial"&amp;9© 2021 ICIS</oddFooter>
  </headerFooter>
  <ignoredErrors>
    <ignoredError sqref="B185:N193 O185:AB193" formula="1"/>
    <ignoredError sqref="B7:N184 O7:AB184" formula="1" unlockedFormula="1"/>
    <ignoredError sqref="B2:N6 O2:AO6 AC7:AO184" unlockedFormula="1"/>
  </ignoredErrors>
  <tableParts count="10">
    <tablePart r:id="rId22"/>
    <tablePart r:id="rId23"/>
    <tablePart r:id="rId24"/>
    <tablePart r:id="rId25"/>
    <tablePart r:id="rId26"/>
    <tablePart r:id="rId27"/>
    <tablePart r:id="rId28"/>
    <tablePart r:id="rId29"/>
    <tablePart r:id="rId30"/>
    <tablePart r:id="rId3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BP216"/>
  <sheetViews>
    <sheetView showGridLines="0" zoomScaleNormal="100" zoomScaleSheetLayoutView="100" workbookViewId="0">
      <pane xSplit="1" topLeftCell="B1" activePane="topRight" state="frozen"/>
      <selection sqref="A1:A1048576"/>
      <selection pane="topRight"/>
    </sheetView>
  </sheetViews>
  <sheetFormatPr defaultColWidth="0" defaultRowHeight="14.15" zeroHeight="1" x14ac:dyDescent="0.35"/>
  <cols>
    <col min="1" max="1" width="50.35546875" style="5" customWidth="1"/>
    <col min="2" max="13" width="15.640625" style="5" customWidth="1"/>
    <col min="14" max="14" width="20.640625" style="5" customWidth="1"/>
    <col min="15" max="27" width="15.640625" style="5" customWidth="1"/>
    <col min="28" max="28" width="20.640625" style="5" customWidth="1"/>
    <col min="29" max="32" width="12.640625" style="5" customWidth="1"/>
    <col min="33" max="33" width="15.640625" style="5" customWidth="1"/>
    <col min="34" max="34" width="12.640625" style="5" customWidth="1"/>
    <col min="35" max="40" width="15.640625" style="5" customWidth="1"/>
    <col min="41" max="41" width="12.640625" style="134" customWidth="1"/>
    <col min="42" max="68" width="0" hidden="1" customWidth="1"/>
    <col min="69" max="16384" width="11.640625" hidden="1"/>
  </cols>
  <sheetData>
    <row r="1" spans="1:41" hidden="1" x14ac:dyDescent="0.35">
      <c r="A1" s="103" t="s">
        <v>131</v>
      </c>
      <c r="B1" s="53"/>
      <c r="C1" s="53"/>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32"/>
    </row>
    <row r="2" spans="1:41" ht="24" customHeight="1" x14ac:dyDescent="0.35">
      <c r="A2" s="52" t="s">
        <v>22</v>
      </c>
      <c r="B2" s="54"/>
      <c r="C2" s="54"/>
    </row>
    <row r="3" spans="1:41" ht="20.25" customHeight="1" x14ac:dyDescent="0.35">
      <c r="A3" s="76" t="s">
        <v>259</v>
      </c>
      <c r="B3" s="76"/>
      <c r="C3" s="76"/>
    </row>
    <row r="4" spans="1:41" ht="15" customHeight="1" x14ac:dyDescent="0.35">
      <c r="A4" s="104"/>
      <c r="B4" s="282" t="s">
        <v>145</v>
      </c>
      <c r="C4" s="283"/>
      <c r="D4" s="283"/>
      <c r="E4" s="283"/>
      <c r="F4" s="283"/>
      <c r="G4" s="283"/>
      <c r="H4" s="283"/>
      <c r="I4" s="283"/>
      <c r="J4" s="283"/>
      <c r="K4" s="283"/>
      <c r="L4" s="283"/>
      <c r="M4" s="283"/>
      <c r="N4" s="284"/>
      <c r="O4" s="279" t="s">
        <v>55</v>
      </c>
      <c r="P4" s="280"/>
      <c r="Q4" s="280"/>
      <c r="R4" s="280"/>
      <c r="S4" s="280"/>
      <c r="T4" s="280"/>
      <c r="U4" s="280"/>
      <c r="V4" s="280"/>
      <c r="W4" s="280"/>
      <c r="X4" s="280"/>
      <c r="Y4" s="280"/>
      <c r="Z4" s="280"/>
      <c r="AA4" s="280"/>
      <c r="AB4" s="281"/>
      <c r="AC4" s="281" t="s">
        <v>57</v>
      </c>
      <c r="AD4" s="281"/>
      <c r="AE4" s="281"/>
      <c r="AF4" s="281"/>
      <c r="AG4" s="281"/>
      <c r="AH4" s="281"/>
      <c r="AI4" s="281"/>
      <c r="AJ4" s="281"/>
      <c r="AK4" s="281"/>
      <c r="AL4" s="281"/>
      <c r="AM4" s="280"/>
      <c r="AN4" s="280"/>
      <c r="AO4" s="280"/>
    </row>
    <row r="5" spans="1:41" ht="44.15" customHeight="1" x14ac:dyDescent="0.35">
      <c r="A5" s="106" t="s">
        <v>35</v>
      </c>
      <c r="B5" s="107" t="s">
        <v>203</v>
      </c>
      <c r="C5" s="107" t="s">
        <v>204</v>
      </c>
      <c r="D5" s="107" t="s">
        <v>193</v>
      </c>
      <c r="E5" s="107" t="s">
        <v>194</v>
      </c>
      <c r="F5" s="107" t="s">
        <v>195</v>
      </c>
      <c r="G5" s="107" t="s">
        <v>196</v>
      </c>
      <c r="H5" s="107" t="s">
        <v>197</v>
      </c>
      <c r="I5" s="107" t="s">
        <v>198</v>
      </c>
      <c r="J5" s="107" t="s">
        <v>199</v>
      </c>
      <c r="K5" s="107" t="s">
        <v>200</v>
      </c>
      <c r="L5" s="107" t="s">
        <v>201</v>
      </c>
      <c r="M5" s="107" t="s">
        <v>202</v>
      </c>
      <c r="N5" s="107" t="s">
        <v>168</v>
      </c>
      <c r="O5" s="107" t="s">
        <v>219</v>
      </c>
      <c r="P5" s="107" t="s">
        <v>216</v>
      </c>
      <c r="Q5" s="107" t="s">
        <v>215</v>
      </c>
      <c r="R5" s="107" t="s">
        <v>214</v>
      </c>
      <c r="S5" s="107" t="s">
        <v>213</v>
      </c>
      <c r="T5" s="107" t="s">
        <v>212</v>
      </c>
      <c r="U5" s="107" t="s">
        <v>217</v>
      </c>
      <c r="V5" s="107" t="s">
        <v>211</v>
      </c>
      <c r="W5" s="107" t="s">
        <v>210</v>
      </c>
      <c r="X5" s="107" t="s">
        <v>209</v>
      </c>
      <c r="Y5" s="107" t="s">
        <v>208</v>
      </c>
      <c r="Z5" s="107" t="s">
        <v>207</v>
      </c>
      <c r="AA5" s="107" t="s">
        <v>206</v>
      </c>
      <c r="AB5" s="107" t="s">
        <v>205</v>
      </c>
      <c r="AC5" s="107" t="s">
        <v>60</v>
      </c>
      <c r="AD5" s="107" t="s">
        <v>61</v>
      </c>
      <c r="AE5" s="107" t="s">
        <v>62</v>
      </c>
      <c r="AF5" s="107" t="s">
        <v>63</v>
      </c>
      <c r="AG5" s="107" t="s">
        <v>64</v>
      </c>
      <c r="AH5" s="107" t="s">
        <v>65</v>
      </c>
      <c r="AI5" s="107" t="s">
        <v>66</v>
      </c>
      <c r="AJ5" s="107" t="s">
        <v>67</v>
      </c>
      <c r="AK5" s="107" t="s">
        <v>68</v>
      </c>
      <c r="AL5" s="107" t="s">
        <v>69</v>
      </c>
      <c r="AM5" s="107" t="s">
        <v>70</v>
      </c>
      <c r="AN5" s="107" t="s">
        <v>71</v>
      </c>
      <c r="AO5" s="131" t="s">
        <v>72</v>
      </c>
    </row>
    <row r="6" spans="1:41" ht="15" customHeight="1" x14ac:dyDescent="0.35">
      <c r="A6" s="74" t="s">
        <v>23</v>
      </c>
      <c r="B6" s="120">
        <v>2002823</v>
      </c>
      <c r="C6" s="120">
        <v>1668726</v>
      </c>
      <c r="D6" s="109">
        <v>1893828</v>
      </c>
      <c r="E6" s="109">
        <v>1869417</v>
      </c>
      <c r="F6" s="109">
        <v>1958758</v>
      </c>
      <c r="G6" s="109">
        <v>1792363</v>
      </c>
      <c r="H6" s="109">
        <v>1871800</v>
      </c>
      <c r="I6" s="109">
        <v>1764677</v>
      </c>
      <c r="J6" s="109">
        <v>1792590</v>
      </c>
      <c r="K6" s="109">
        <v>1984129</v>
      </c>
      <c r="L6" s="109">
        <v>1846641</v>
      </c>
      <c r="M6" s="109">
        <v>1760930</v>
      </c>
      <c r="N6" s="109">
        <f>SUM(B6:M6)/12</f>
        <v>1850556.8333333333</v>
      </c>
      <c r="O6" s="109">
        <v>1894860</v>
      </c>
      <c r="P6" s="109">
        <v>1583394</v>
      </c>
      <c r="Q6" s="109">
        <v>1700278</v>
      </c>
      <c r="R6" s="109">
        <v>1945657</v>
      </c>
      <c r="S6" s="109">
        <v>1986007</v>
      </c>
      <c r="T6" s="109">
        <v>1874147</v>
      </c>
      <c r="U6" s="109">
        <v>2021235</v>
      </c>
      <c r="V6" s="109">
        <v>2094325</v>
      </c>
      <c r="W6" s="109">
        <v>2012314</v>
      </c>
      <c r="X6" s="109">
        <v>1950211</v>
      </c>
      <c r="Y6" s="109">
        <v>0</v>
      </c>
      <c r="Z6" s="109">
        <v>0</v>
      </c>
      <c r="AA6" s="109">
        <v>0</v>
      </c>
      <c r="AB6" s="110">
        <f>SUM(O6:X6)/10</f>
        <v>1906242.8</v>
      </c>
      <c r="AC6" s="122">
        <f>(O6-D6)/D6</f>
        <v>5.4492805048821753E-4</v>
      </c>
      <c r="AD6" s="111">
        <f t="shared" ref="AD6:AL6" si="0">(P6-E6)/E6</f>
        <v>-0.15300117630255849</v>
      </c>
      <c r="AE6" s="111">
        <f t="shared" si="0"/>
        <v>-0.13196117131365895</v>
      </c>
      <c r="AF6" s="111">
        <f t="shared" si="0"/>
        <v>8.5526202002607729E-2</v>
      </c>
      <c r="AG6" s="111">
        <f t="shared" si="0"/>
        <v>6.1014531467037079E-2</v>
      </c>
      <c r="AH6" s="111">
        <f t="shared" si="0"/>
        <v>6.2034015290050246E-2</v>
      </c>
      <c r="AI6" s="111">
        <f t="shared" si="0"/>
        <v>0.12755008116747277</v>
      </c>
      <c r="AJ6" s="111">
        <f t="shared" si="0"/>
        <v>5.5538727572652789E-2</v>
      </c>
      <c r="AK6" s="111">
        <f t="shared" si="0"/>
        <v>8.9715867892026652E-2</v>
      </c>
      <c r="AL6" s="111">
        <f t="shared" si="0"/>
        <v>0.1074892244439018</v>
      </c>
      <c r="AM6" s="117" t="s">
        <v>46</v>
      </c>
      <c r="AN6" s="117" t="s">
        <v>46</v>
      </c>
      <c r="AO6" s="118" t="s">
        <v>46</v>
      </c>
    </row>
    <row r="7" spans="1:41" ht="15" customHeight="1" x14ac:dyDescent="0.35">
      <c r="A7" s="74" t="s">
        <v>24</v>
      </c>
      <c r="B7" s="121">
        <v>3.0182397545864014E-3</v>
      </c>
      <c r="C7" s="121">
        <v>3.5098632130139999E-3</v>
      </c>
      <c r="D7" s="122">
        <v>3.6460544463383158E-3</v>
      </c>
      <c r="E7" s="122">
        <v>4.1686793262284442E-3</v>
      </c>
      <c r="F7" s="122">
        <v>4.11944711904176E-3</v>
      </c>
      <c r="G7" s="122">
        <v>4.2982364621452235E-3</v>
      </c>
      <c r="H7" s="122">
        <v>4.6452612458596004E-3</v>
      </c>
      <c r="I7" s="122">
        <v>5.2219187987376731E-3</v>
      </c>
      <c r="J7" s="122">
        <v>5.3933135853708883E-3</v>
      </c>
      <c r="K7" s="122">
        <v>5.4240424891728312E-3</v>
      </c>
      <c r="L7" s="122">
        <v>5.8814896885750938E-3</v>
      </c>
      <c r="M7" s="122">
        <v>6.3523251918020593E-3</v>
      </c>
      <c r="N7" s="122">
        <f>((B6*B7)+(C6*C7)+(D6*D7)+(E6*E7)+(F6*F7)+(G6*G7)+(H6*H7)+(I6*I7)+(J6*J7)+(K6*K7)+(L6*L7)+(M6*M7))/SUM(B6:M6)</f>
        <v>4.6274360122777461E-3</v>
      </c>
      <c r="O7" s="117">
        <v>0.29859620235795786</v>
      </c>
      <c r="P7" s="117">
        <v>0.70891136381721798</v>
      </c>
      <c r="Q7" s="117">
        <v>0.65651146459578968</v>
      </c>
      <c r="R7" s="117">
        <v>0.60989321344923586</v>
      </c>
      <c r="S7" s="117">
        <v>0.57356796829014201</v>
      </c>
      <c r="T7" s="117">
        <v>0.55925495705512962</v>
      </c>
      <c r="U7" s="117">
        <v>0.56956613159776082</v>
      </c>
      <c r="V7" s="117">
        <v>0.54518997767777211</v>
      </c>
      <c r="W7" s="117">
        <v>0.57515029960532993</v>
      </c>
      <c r="X7" s="117">
        <v>0.59837679102415076</v>
      </c>
      <c r="Y7" s="117" t="s">
        <v>46</v>
      </c>
      <c r="Z7" s="117" t="s">
        <v>46</v>
      </c>
      <c r="AA7" s="117" t="s">
        <v>46</v>
      </c>
      <c r="AB7" s="117">
        <f>((O6*O7)+(P6*P7)+(Q6*Q7)+(R6*R7)+(S6*S7)+(T6*T7)+(U6*U7)+(V6*V7)+(W6*W7)+(X6*X7))/SUM(O6:X6)</f>
        <v>0.56633871613836395</v>
      </c>
      <c r="AC7" s="117" t="s">
        <v>46</v>
      </c>
      <c r="AD7" s="117" t="s">
        <v>46</v>
      </c>
      <c r="AE7" s="117" t="s">
        <v>46</v>
      </c>
      <c r="AF7" s="117" t="s">
        <v>46</v>
      </c>
      <c r="AG7" s="117" t="s">
        <v>46</v>
      </c>
      <c r="AH7" s="117" t="s">
        <v>46</v>
      </c>
      <c r="AI7" s="117" t="s">
        <v>46</v>
      </c>
      <c r="AJ7" s="117" t="s">
        <v>46</v>
      </c>
      <c r="AK7" s="117" t="s">
        <v>46</v>
      </c>
      <c r="AL7" s="117" t="s">
        <v>46</v>
      </c>
      <c r="AM7" s="117" t="s">
        <v>46</v>
      </c>
      <c r="AN7" s="117" t="s">
        <v>46</v>
      </c>
      <c r="AO7" s="118" t="s">
        <v>46</v>
      </c>
    </row>
    <row r="8" spans="1:41" ht="15" customHeight="1" x14ac:dyDescent="0.35">
      <c r="A8" s="74" t="s">
        <v>25</v>
      </c>
      <c r="B8" s="120">
        <v>75042</v>
      </c>
      <c r="C8" s="120">
        <v>61775</v>
      </c>
      <c r="D8" s="109">
        <v>64734</v>
      </c>
      <c r="E8" s="109">
        <v>67714</v>
      </c>
      <c r="F8" s="109">
        <v>70950</v>
      </c>
      <c r="G8" s="109">
        <v>63015</v>
      </c>
      <c r="H8" s="109">
        <v>63173</v>
      </c>
      <c r="I8" s="109">
        <v>58931</v>
      </c>
      <c r="J8" s="109">
        <v>63887</v>
      </c>
      <c r="K8" s="109">
        <v>69274</v>
      </c>
      <c r="L8" s="109">
        <v>63571</v>
      </c>
      <c r="M8" s="109">
        <v>55946</v>
      </c>
      <c r="N8" s="109">
        <f>SUM(B8:M8)/12</f>
        <v>64834.333333333336</v>
      </c>
      <c r="O8" s="109">
        <v>66087</v>
      </c>
      <c r="P8" s="109">
        <v>72919</v>
      </c>
      <c r="Q8" s="109">
        <v>72368</v>
      </c>
      <c r="R8" s="109">
        <v>73038</v>
      </c>
      <c r="S8" s="109">
        <v>66074</v>
      </c>
      <c r="T8" s="109">
        <v>57946</v>
      </c>
      <c r="U8" s="109">
        <v>66376</v>
      </c>
      <c r="V8" s="109">
        <v>68349</v>
      </c>
      <c r="W8" s="109">
        <v>69052</v>
      </c>
      <c r="X8" s="109">
        <v>64189</v>
      </c>
      <c r="Y8" s="109">
        <v>0</v>
      </c>
      <c r="Z8" s="109">
        <v>0</v>
      </c>
      <c r="AA8" s="109">
        <v>0</v>
      </c>
      <c r="AB8" s="110">
        <f>SUM(O8:X8)/10</f>
        <v>67639.8</v>
      </c>
      <c r="AC8" s="111">
        <f>(O8-D8)/D8</f>
        <v>2.0900917601260543E-2</v>
      </c>
      <c r="AD8" s="111">
        <f t="shared" ref="AD8:AL8" si="1">(P8-E8)/E8</f>
        <v>7.6867412942670646E-2</v>
      </c>
      <c r="AE8" s="111">
        <f t="shared" si="1"/>
        <v>1.9985905567300916E-2</v>
      </c>
      <c r="AF8" s="111">
        <f t="shared" si="1"/>
        <v>0.15905736729350153</v>
      </c>
      <c r="AG8" s="111">
        <f t="shared" si="1"/>
        <v>4.5921517103825998E-2</v>
      </c>
      <c r="AH8" s="111">
        <f t="shared" si="1"/>
        <v>-1.6714462676689686E-2</v>
      </c>
      <c r="AI8" s="111">
        <f t="shared" si="1"/>
        <v>3.8959412713071517E-2</v>
      </c>
      <c r="AJ8" s="111">
        <f t="shared" si="1"/>
        <v>-1.3352773046164506E-2</v>
      </c>
      <c r="AK8" s="111">
        <f t="shared" si="1"/>
        <v>8.6218558776800736E-2</v>
      </c>
      <c r="AL8" s="111">
        <f t="shared" si="1"/>
        <v>0.1473385049869517</v>
      </c>
      <c r="AM8" s="117" t="s">
        <v>46</v>
      </c>
      <c r="AN8" s="117" t="s">
        <v>46</v>
      </c>
      <c r="AO8" s="118" t="s">
        <v>46</v>
      </c>
    </row>
    <row r="9" spans="1:41" ht="15" customHeight="1" x14ac:dyDescent="0.35">
      <c r="A9" s="74" t="s">
        <v>26</v>
      </c>
      <c r="B9" s="121">
        <v>2.5852189440579943E-3</v>
      </c>
      <c r="C9" s="121">
        <v>3.0109267503035208E-3</v>
      </c>
      <c r="D9" s="123">
        <v>2.5952358884048566E-3</v>
      </c>
      <c r="E9" s="123">
        <v>1.9493753138198895E-3</v>
      </c>
      <c r="F9" s="123">
        <v>2.3396758280479209E-3</v>
      </c>
      <c r="G9" s="123">
        <v>2.68190113465048E-3</v>
      </c>
      <c r="H9" s="123">
        <v>2.0736707137542936E-3</v>
      </c>
      <c r="I9" s="123">
        <v>2.1890006957289033E-3</v>
      </c>
      <c r="J9" s="123">
        <v>3.0209588805234244E-3</v>
      </c>
      <c r="K9" s="123">
        <v>2.2374916996275658E-3</v>
      </c>
      <c r="L9" s="123">
        <v>3.0988972959368265E-3</v>
      </c>
      <c r="M9" s="123">
        <v>3.0565187859721873E-3</v>
      </c>
      <c r="N9" s="123">
        <f>((B8*B9)+(C8*C9)+(D8*D9)+(E8*E9)+(F8*F9)+(G8*G9)+(H8*H9)+(I8*I9)+(J8*J9)+(K8*K9)+(L8*L9)+(M8*M9))/SUM(B8:M8)</f>
        <v>2.5590864922391942E-3</v>
      </c>
      <c r="O9" s="117">
        <v>0.16973080938762541</v>
      </c>
      <c r="P9" s="117">
        <v>0.42076824970172383</v>
      </c>
      <c r="Q9" s="117">
        <v>0.39511938978554056</v>
      </c>
      <c r="R9" s="117">
        <v>0.3572523891672828</v>
      </c>
      <c r="S9" s="117">
        <v>0.32919151254653872</v>
      </c>
      <c r="T9" s="117">
        <v>0.32811583198150002</v>
      </c>
      <c r="U9" s="117">
        <v>0.31785585151259493</v>
      </c>
      <c r="V9" s="117">
        <v>0.30999722014952669</v>
      </c>
      <c r="W9" s="117">
        <v>0.32379945548282452</v>
      </c>
      <c r="X9" s="117">
        <v>0.34487217436009288</v>
      </c>
      <c r="Y9" s="117" t="s">
        <v>46</v>
      </c>
      <c r="Z9" s="117" t="s">
        <v>46</v>
      </c>
      <c r="AA9" s="117" t="s">
        <v>46</v>
      </c>
      <c r="AB9" s="117">
        <f>((O8*O9)+(P8*P9)+(Q8*Q9)+(R8*R9)+(S8*S9)+(T8*T9)+(U8*U9)+(V8*V9)+(W8*W9)+(X8*X9))/SUM(O8:X8)</f>
        <v>0.33136112170645093</v>
      </c>
      <c r="AC9" s="117" t="s">
        <v>46</v>
      </c>
      <c r="AD9" s="117" t="s">
        <v>46</v>
      </c>
      <c r="AE9" s="117" t="s">
        <v>46</v>
      </c>
      <c r="AF9" s="117" t="s">
        <v>46</v>
      </c>
      <c r="AG9" s="117" t="s">
        <v>46</v>
      </c>
      <c r="AH9" s="117" t="s">
        <v>46</v>
      </c>
      <c r="AI9" s="117" t="s">
        <v>46</v>
      </c>
      <c r="AJ9" s="117" t="s">
        <v>46</v>
      </c>
      <c r="AK9" s="117" t="s">
        <v>46</v>
      </c>
      <c r="AL9" s="117" t="s">
        <v>46</v>
      </c>
      <c r="AM9" s="117" t="s">
        <v>46</v>
      </c>
      <c r="AN9" s="117" t="s">
        <v>46</v>
      </c>
      <c r="AO9" s="118" t="s">
        <v>46</v>
      </c>
    </row>
    <row r="10" spans="1:41" ht="15" customHeight="1" x14ac:dyDescent="0.35">
      <c r="A10" s="74" t="s">
        <v>27</v>
      </c>
      <c r="B10" s="120">
        <v>2301</v>
      </c>
      <c r="C10" s="120">
        <v>2216</v>
      </c>
      <c r="D10" s="109">
        <v>2340</v>
      </c>
      <c r="E10" s="109">
        <v>2399</v>
      </c>
      <c r="F10" s="109">
        <v>2350</v>
      </c>
      <c r="G10" s="109">
        <v>2295</v>
      </c>
      <c r="H10" s="109">
        <v>2381</v>
      </c>
      <c r="I10" s="109">
        <v>2126</v>
      </c>
      <c r="J10" s="109">
        <v>1990</v>
      </c>
      <c r="K10" s="109">
        <v>1843</v>
      </c>
      <c r="L10" s="109">
        <v>1557</v>
      </c>
      <c r="M10" s="109">
        <v>1610</v>
      </c>
      <c r="N10" s="109">
        <f>SUM(B10:M10)/12</f>
        <v>2117.3333333333335</v>
      </c>
      <c r="O10" s="109">
        <v>2465</v>
      </c>
      <c r="P10" s="109">
        <v>2298</v>
      </c>
      <c r="Q10" s="109">
        <v>2267</v>
      </c>
      <c r="R10" s="109">
        <v>2106</v>
      </c>
      <c r="S10" s="109">
        <v>2158</v>
      </c>
      <c r="T10" s="109">
        <v>2091</v>
      </c>
      <c r="U10" s="109">
        <v>1891</v>
      </c>
      <c r="V10" s="109">
        <v>1731</v>
      </c>
      <c r="W10" s="109">
        <v>1560</v>
      </c>
      <c r="X10" s="109">
        <v>1518</v>
      </c>
      <c r="Y10" s="109">
        <v>0</v>
      </c>
      <c r="Z10" s="109">
        <v>0</v>
      </c>
      <c r="AA10" s="109">
        <v>0</v>
      </c>
      <c r="AB10" s="110">
        <f>SUM(O10:X10)/10</f>
        <v>2008.5</v>
      </c>
      <c r="AC10" s="111">
        <f>(O10-D10)/D10</f>
        <v>5.3418803418803416E-2</v>
      </c>
      <c r="AD10" s="111">
        <f t="shared" ref="AD10:AL11" si="2">(P10-E10)/E10</f>
        <v>-4.2100875364735307E-2</v>
      </c>
      <c r="AE10" s="111">
        <f t="shared" si="2"/>
        <v>-3.5319148936170212E-2</v>
      </c>
      <c r="AF10" s="111">
        <f t="shared" si="2"/>
        <v>-8.2352941176470587E-2</v>
      </c>
      <c r="AG10" s="111">
        <f t="shared" si="2"/>
        <v>-9.3658126837463246E-2</v>
      </c>
      <c r="AH10" s="111">
        <f t="shared" si="2"/>
        <v>-1.6462841015992474E-2</v>
      </c>
      <c r="AI10" s="111">
        <f t="shared" si="2"/>
        <v>-4.9748743718592968E-2</v>
      </c>
      <c r="AJ10" s="111">
        <f t="shared" si="2"/>
        <v>-6.0770482908301685E-2</v>
      </c>
      <c r="AK10" s="275">
        <f t="shared" si="2"/>
        <v>1.9267822736030828E-3</v>
      </c>
      <c r="AL10" s="111">
        <f t="shared" si="2"/>
        <v>-5.7142857142857141E-2</v>
      </c>
      <c r="AM10" s="117" t="s">
        <v>46</v>
      </c>
      <c r="AN10" s="117" t="s">
        <v>46</v>
      </c>
      <c r="AO10" s="118" t="s">
        <v>46</v>
      </c>
    </row>
    <row r="11" spans="1:41" ht="15" customHeight="1" x14ac:dyDescent="0.35">
      <c r="A11" s="181" t="s">
        <v>28</v>
      </c>
      <c r="B11" s="231">
        <v>554161</v>
      </c>
      <c r="C11" s="231">
        <v>466866</v>
      </c>
      <c r="D11" s="183">
        <v>511369</v>
      </c>
      <c r="E11" s="183">
        <v>493903</v>
      </c>
      <c r="F11" s="183">
        <v>521255</v>
      </c>
      <c r="G11" s="183">
        <v>481417</v>
      </c>
      <c r="H11" s="183">
        <v>485197</v>
      </c>
      <c r="I11" s="183">
        <v>465881</v>
      </c>
      <c r="J11" s="183">
        <v>471651</v>
      </c>
      <c r="K11" s="183">
        <v>558053</v>
      </c>
      <c r="L11" s="183">
        <v>512968</v>
      </c>
      <c r="M11" s="183">
        <v>441065</v>
      </c>
      <c r="N11" s="183">
        <f>SUM(B11:M11)/12</f>
        <v>496982.16666666669</v>
      </c>
      <c r="O11" s="183">
        <v>432919</v>
      </c>
      <c r="P11" s="183">
        <v>310460</v>
      </c>
      <c r="Q11" s="183">
        <v>350811</v>
      </c>
      <c r="R11" s="183">
        <v>409592</v>
      </c>
      <c r="S11" s="183">
        <v>428180</v>
      </c>
      <c r="T11" s="183">
        <v>416550</v>
      </c>
      <c r="U11" s="183">
        <v>446406</v>
      </c>
      <c r="V11" s="183">
        <v>541502</v>
      </c>
      <c r="W11" s="183">
        <v>484006</v>
      </c>
      <c r="X11" s="183">
        <v>437275</v>
      </c>
      <c r="Y11" s="183">
        <v>0</v>
      </c>
      <c r="Z11" s="183">
        <v>0</v>
      </c>
      <c r="AA11" s="183">
        <v>0</v>
      </c>
      <c r="AB11" s="184">
        <f>SUM(O11:X11)/10</f>
        <v>425770.1</v>
      </c>
      <c r="AC11" s="185">
        <f>(O11-D11)/D11</f>
        <v>-0.15341172421480379</v>
      </c>
      <c r="AD11" s="185">
        <f t="shared" si="2"/>
        <v>-0.37141503493600969</v>
      </c>
      <c r="AE11" s="185">
        <f t="shared" si="2"/>
        <v>-0.32698775071701952</v>
      </c>
      <c r="AF11" s="185">
        <f t="shared" si="2"/>
        <v>-0.14919498065087025</v>
      </c>
      <c r="AG11" s="185">
        <f t="shared" si="2"/>
        <v>-0.117513092620111</v>
      </c>
      <c r="AH11" s="185">
        <f t="shared" si="2"/>
        <v>-0.10588755497648542</v>
      </c>
      <c r="AI11" s="185">
        <f t="shared" si="2"/>
        <v>-5.3524746051635638E-2</v>
      </c>
      <c r="AJ11" s="185">
        <f t="shared" si="2"/>
        <v>-2.9658473299131086E-2</v>
      </c>
      <c r="AK11" s="185">
        <f t="shared" si="2"/>
        <v>-5.6459662201150951E-2</v>
      </c>
      <c r="AL11" s="276">
        <f t="shared" si="2"/>
        <v>-8.5928377903483621E-3</v>
      </c>
      <c r="AM11" s="257" t="s">
        <v>46</v>
      </c>
      <c r="AN11" s="257" t="s">
        <v>46</v>
      </c>
      <c r="AO11" s="258" t="s">
        <v>46</v>
      </c>
    </row>
    <row r="12" spans="1:41" ht="17.25" customHeight="1" x14ac:dyDescent="0.35">
      <c r="A12" s="56" t="s">
        <v>29</v>
      </c>
      <c r="B12" s="56"/>
      <c r="C12" s="56"/>
      <c r="D12" s="23"/>
      <c r="E12" s="23"/>
      <c r="F12" s="23"/>
      <c r="G12" s="23"/>
      <c r="H12" s="23"/>
      <c r="I12" s="23"/>
      <c r="J12" s="23"/>
      <c r="K12" s="23"/>
      <c r="L12" s="23"/>
      <c r="M12" s="23"/>
      <c r="N12" s="59"/>
      <c r="O12" s="23"/>
      <c r="P12" s="23"/>
      <c r="Q12" s="23"/>
      <c r="R12" s="23"/>
      <c r="S12" s="23"/>
      <c r="T12" s="23"/>
      <c r="U12" s="23"/>
      <c r="V12" s="23"/>
      <c r="W12" s="23"/>
      <c r="X12" s="23"/>
      <c r="Y12" s="60"/>
      <c r="Z12" s="24"/>
      <c r="AA12" s="24"/>
      <c r="AB12" s="24"/>
      <c r="AC12" s="24"/>
      <c r="AD12" s="24"/>
      <c r="AE12" s="24"/>
      <c r="AF12" s="24"/>
      <c r="AG12" s="24"/>
      <c r="AH12" s="24"/>
      <c r="AI12" s="24"/>
      <c r="AJ12" s="24"/>
      <c r="AK12" s="113"/>
      <c r="AL12" s="113"/>
      <c r="AM12" s="113"/>
      <c r="AN12" s="113"/>
      <c r="AO12" s="153"/>
    </row>
    <row r="13" spans="1:41" ht="12" customHeight="1" x14ac:dyDescent="0.35">
      <c r="A13" s="75" t="s">
        <v>125</v>
      </c>
      <c r="B13" s="75"/>
      <c r="C13" s="75"/>
      <c r="D13" s="23"/>
      <c r="E13" s="23"/>
      <c r="F13" s="23"/>
      <c r="G13" s="23"/>
      <c r="H13" s="23"/>
      <c r="I13" s="23"/>
      <c r="J13" s="23"/>
      <c r="K13" s="23"/>
      <c r="L13" s="23"/>
      <c r="M13" s="23"/>
      <c r="N13" s="59"/>
      <c r="O13" s="23"/>
      <c r="P13" s="23"/>
      <c r="Q13" s="23"/>
      <c r="R13" s="23"/>
      <c r="S13" s="23"/>
      <c r="T13" s="23"/>
      <c r="U13" s="23"/>
      <c r="V13" s="23"/>
      <c r="W13" s="23"/>
      <c r="X13" s="23"/>
      <c r="Y13" s="60"/>
      <c r="Z13" s="24"/>
      <c r="AA13" s="24"/>
      <c r="AB13" s="24"/>
      <c r="AC13" s="24"/>
      <c r="AD13" s="24"/>
      <c r="AE13" s="24"/>
      <c r="AF13" s="24"/>
      <c r="AG13" s="24"/>
      <c r="AH13" s="24"/>
      <c r="AI13" s="24"/>
      <c r="AJ13" s="24"/>
      <c r="AK13" s="113"/>
      <c r="AL13" s="113"/>
      <c r="AM13" s="113"/>
      <c r="AN13" s="113"/>
      <c r="AO13" s="153"/>
    </row>
    <row r="14" spans="1:41" ht="12" customHeight="1" x14ac:dyDescent="0.4">
      <c r="A14" s="75" t="s">
        <v>30</v>
      </c>
      <c r="B14" s="75"/>
      <c r="C14" s="75"/>
      <c r="D14" s="223"/>
      <c r="E14" s="223"/>
      <c r="F14" s="223"/>
      <c r="G14" s="223"/>
      <c r="H14" s="223"/>
      <c r="I14" s="223"/>
      <c r="J14" s="223"/>
      <c r="K14" s="223"/>
      <c r="L14" s="223"/>
      <c r="M14" s="223"/>
      <c r="N14" s="224"/>
      <c r="O14" s="223"/>
      <c r="P14" s="223"/>
      <c r="Q14" s="223"/>
      <c r="R14" s="223"/>
      <c r="S14" s="223"/>
      <c r="T14" s="223"/>
      <c r="U14" s="223"/>
      <c r="V14" s="223"/>
      <c r="W14" s="223"/>
      <c r="X14" s="223"/>
      <c r="Y14" s="225"/>
      <c r="Z14" s="226"/>
      <c r="AA14" s="226"/>
      <c r="AB14" s="226"/>
      <c r="AC14" s="226"/>
      <c r="AD14" s="226"/>
      <c r="AE14" s="226"/>
      <c r="AF14" s="226"/>
      <c r="AG14" s="226"/>
      <c r="AH14" s="226"/>
      <c r="AI14" s="226"/>
      <c r="AJ14" s="226"/>
      <c r="AK14" s="119"/>
      <c r="AL14" s="119"/>
      <c r="AM14" s="119"/>
      <c r="AN14" s="119"/>
      <c r="AO14" s="256"/>
    </row>
    <row r="15" spans="1:41" ht="12" customHeight="1" x14ac:dyDescent="0.4">
      <c r="A15" s="75" t="s">
        <v>132</v>
      </c>
      <c r="B15" s="75"/>
      <c r="C15" s="75"/>
      <c r="D15" s="223"/>
      <c r="E15" s="223"/>
      <c r="F15" s="223"/>
      <c r="G15" s="223"/>
      <c r="H15" s="223"/>
      <c r="I15" s="223"/>
      <c r="J15" s="223"/>
      <c r="K15" s="223"/>
      <c r="L15" s="223"/>
      <c r="M15" s="223"/>
      <c r="N15" s="224"/>
      <c r="O15" s="223"/>
      <c r="P15" s="223"/>
      <c r="Q15" s="223"/>
      <c r="R15" s="223"/>
      <c r="S15" s="223"/>
      <c r="T15" s="223"/>
      <c r="U15" s="223"/>
      <c r="V15" s="223"/>
      <c r="W15" s="223"/>
      <c r="X15" s="223"/>
      <c r="Y15" s="225"/>
      <c r="Z15" s="226"/>
      <c r="AA15" s="226"/>
      <c r="AB15" s="226"/>
      <c r="AC15" s="226"/>
      <c r="AD15" s="226"/>
      <c r="AE15" s="226"/>
      <c r="AF15" s="226"/>
      <c r="AG15" s="226"/>
      <c r="AH15" s="226"/>
      <c r="AI15" s="226"/>
      <c r="AJ15" s="226"/>
      <c r="AK15" s="119"/>
      <c r="AL15" s="119"/>
      <c r="AM15" s="119"/>
      <c r="AN15" s="119"/>
      <c r="AO15" s="256"/>
    </row>
    <row r="16" spans="1:41" ht="12" customHeight="1" x14ac:dyDescent="0.4">
      <c r="A16" s="75" t="s">
        <v>218</v>
      </c>
      <c r="B16" s="75"/>
      <c r="C16" s="75"/>
      <c r="D16" s="223"/>
      <c r="E16" s="223"/>
      <c r="F16" s="223"/>
      <c r="G16" s="223"/>
      <c r="H16" s="223"/>
      <c r="I16" s="223"/>
      <c r="J16" s="223"/>
      <c r="K16" s="223"/>
      <c r="L16" s="223"/>
      <c r="M16" s="223"/>
      <c r="N16" s="224"/>
      <c r="O16" s="223"/>
      <c r="P16" s="223"/>
      <c r="Q16" s="223"/>
      <c r="R16" s="223"/>
      <c r="S16" s="223"/>
      <c r="T16" s="223"/>
      <c r="U16" s="223"/>
      <c r="V16" s="223"/>
      <c r="W16" s="223"/>
      <c r="X16" s="223"/>
      <c r="Y16" s="225"/>
      <c r="Z16" s="226"/>
      <c r="AA16" s="226"/>
      <c r="AB16" s="226"/>
      <c r="AC16" s="226"/>
      <c r="AD16" s="226"/>
      <c r="AE16" s="226"/>
      <c r="AF16" s="226"/>
      <c r="AG16" s="226"/>
      <c r="AH16" s="226"/>
      <c r="AI16" s="226"/>
      <c r="AJ16" s="226"/>
      <c r="AK16" s="119"/>
      <c r="AL16" s="119"/>
      <c r="AM16" s="119"/>
      <c r="AN16" s="119"/>
      <c r="AO16" s="256"/>
    </row>
    <row r="17" spans="1:41" ht="12" customHeight="1" x14ac:dyDescent="0.35">
      <c r="A17" s="75" t="s">
        <v>43</v>
      </c>
      <c r="B17" s="29"/>
      <c r="C17" s="29"/>
      <c r="D17" s="29"/>
      <c r="E17" s="29"/>
      <c r="F17" s="29"/>
      <c r="G17" s="29"/>
      <c r="H17" s="29"/>
      <c r="I17" s="29"/>
      <c r="J17" s="29"/>
      <c r="K17" s="23"/>
      <c r="L17" s="23"/>
      <c r="M17" s="23"/>
      <c r="N17" s="59"/>
      <c r="O17" s="23"/>
      <c r="P17" s="23"/>
      <c r="Q17" s="23"/>
      <c r="R17" s="23"/>
      <c r="S17" s="23"/>
      <c r="T17" s="23"/>
      <c r="U17" s="23"/>
      <c r="V17" s="23"/>
      <c r="W17" s="23"/>
      <c r="X17" s="23"/>
      <c r="Y17" s="60"/>
      <c r="Z17" s="24"/>
      <c r="AA17" s="24"/>
      <c r="AB17" s="24"/>
      <c r="AC17" s="24"/>
      <c r="AD17" s="24"/>
      <c r="AE17" s="24"/>
      <c r="AF17" s="24"/>
      <c r="AG17" s="24"/>
      <c r="AH17" s="24"/>
      <c r="AI17" s="24"/>
      <c r="AJ17" s="24"/>
      <c r="AK17" s="113"/>
      <c r="AL17" s="113"/>
      <c r="AM17" s="113"/>
      <c r="AN17" s="113"/>
      <c r="AO17" s="153"/>
    </row>
    <row r="18" spans="1:41" ht="12" customHeight="1" x14ac:dyDescent="0.35">
      <c r="A18" s="241" t="s">
        <v>49</v>
      </c>
      <c r="B18" s="241"/>
      <c r="C18" s="241"/>
      <c r="D18" s="241"/>
      <c r="E18" s="241"/>
      <c r="F18" s="241"/>
      <c r="G18" s="241"/>
      <c r="H18" s="241"/>
      <c r="I18" s="241"/>
      <c r="J18" s="241"/>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44"/>
    </row>
    <row r="19" spans="1:41" ht="12" customHeight="1" x14ac:dyDescent="0.35">
      <c r="A19" s="92" t="s">
        <v>59</v>
      </c>
      <c r="B19" s="92"/>
      <c r="C19" s="92"/>
      <c r="D19" s="29"/>
      <c r="E19" s="29"/>
      <c r="F19" s="29"/>
      <c r="G19" s="29"/>
      <c r="H19" s="29"/>
      <c r="I19" s="29"/>
      <c r="J19" s="29"/>
      <c r="K19" s="199"/>
      <c r="L19" s="199"/>
      <c r="M19" s="199"/>
      <c r="N19" s="59"/>
      <c r="O19" s="199"/>
      <c r="P19" s="199"/>
      <c r="Q19" s="199"/>
      <c r="R19" s="199"/>
      <c r="S19" s="199"/>
      <c r="T19" s="199"/>
      <c r="U19" s="199"/>
      <c r="V19" s="199"/>
      <c r="W19" s="199"/>
      <c r="X19" s="199"/>
      <c r="Y19" s="60"/>
      <c r="Z19" s="200"/>
      <c r="AA19" s="200"/>
      <c r="AB19" s="200"/>
      <c r="AC19" s="200"/>
      <c r="AD19" s="200"/>
      <c r="AE19" s="200"/>
      <c r="AF19" s="200"/>
      <c r="AG19" s="200"/>
      <c r="AH19" s="200"/>
      <c r="AI19" s="200"/>
      <c r="AJ19" s="200"/>
      <c r="AK19" s="113"/>
      <c r="AL19" s="113"/>
      <c r="AM19" s="113"/>
      <c r="AN19" s="113"/>
      <c r="AO19" s="153"/>
    </row>
    <row r="20" spans="1:41" ht="12" customHeight="1" x14ac:dyDescent="0.35">
      <c r="A20" s="278" t="s">
        <v>268</v>
      </c>
      <c r="B20" s="92"/>
      <c r="C20" s="92"/>
      <c r="D20" s="29"/>
      <c r="E20" s="29"/>
      <c r="F20" s="29"/>
      <c r="G20" s="29"/>
      <c r="H20" s="29"/>
      <c r="I20" s="29"/>
      <c r="J20" s="29"/>
      <c r="K20" s="29"/>
      <c r="L20" s="29"/>
      <c r="M20" s="29"/>
      <c r="N20" s="84"/>
      <c r="O20" s="29"/>
      <c r="P20" s="29"/>
      <c r="Q20" s="29"/>
      <c r="R20" s="29"/>
      <c r="S20" s="29"/>
      <c r="T20" s="29"/>
      <c r="U20" s="29"/>
      <c r="V20" s="29"/>
      <c r="W20" s="29"/>
      <c r="X20" s="29"/>
      <c r="Y20" s="85"/>
      <c r="Z20" s="30"/>
      <c r="AA20" s="30"/>
      <c r="AB20" s="30"/>
      <c r="AC20" s="30"/>
      <c r="AD20" s="30"/>
      <c r="AE20" s="30"/>
      <c r="AF20" s="30"/>
      <c r="AG20" s="30"/>
      <c r="AH20" s="30"/>
      <c r="AI20" s="30"/>
      <c r="AJ20" s="30"/>
      <c r="AK20" s="31"/>
      <c r="AL20" s="31"/>
      <c r="AM20" s="31"/>
      <c r="AN20" s="31"/>
      <c r="AO20" s="243"/>
    </row>
    <row r="21" spans="1:41" ht="12" customHeight="1" x14ac:dyDescent="0.35">
      <c r="A21" s="92" t="s">
        <v>45</v>
      </c>
      <c r="B21" s="92"/>
      <c r="C21" s="92"/>
      <c r="D21" s="29"/>
      <c r="E21" s="29"/>
      <c r="F21" s="29"/>
      <c r="G21" s="29"/>
      <c r="H21" s="29"/>
      <c r="I21" s="29"/>
      <c r="J21" s="29"/>
      <c r="K21" s="23"/>
      <c r="L21" s="23"/>
      <c r="M21" s="23"/>
      <c r="N21" s="59"/>
      <c r="O21" s="23"/>
      <c r="P21" s="23"/>
      <c r="Q21" s="23"/>
      <c r="R21" s="23"/>
      <c r="S21" s="23"/>
      <c r="T21" s="23"/>
      <c r="U21" s="23"/>
      <c r="V21" s="23"/>
      <c r="W21" s="23"/>
      <c r="X21" s="23"/>
      <c r="Y21" s="60"/>
      <c r="Z21" s="24"/>
      <c r="AA21" s="24"/>
      <c r="AB21" s="24"/>
      <c r="AC21" s="24"/>
      <c r="AD21" s="24"/>
      <c r="AE21" s="24"/>
      <c r="AF21" s="24"/>
      <c r="AG21" s="24"/>
      <c r="AH21" s="24"/>
      <c r="AI21" s="24"/>
      <c r="AJ21" s="24"/>
      <c r="AK21" s="113"/>
      <c r="AL21" s="113"/>
      <c r="AM21" s="113"/>
      <c r="AN21" s="113"/>
      <c r="AO21" s="153"/>
    </row>
    <row r="22" spans="1:41" ht="12" customHeight="1" x14ac:dyDescent="0.35">
      <c r="A22" s="75" t="s">
        <v>269</v>
      </c>
      <c r="B22" s="92"/>
      <c r="C22" s="92"/>
      <c r="D22" s="29"/>
      <c r="E22" s="29"/>
      <c r="F22" s="29"/>
      <c r="G22" s="29"/>
      <c r="H22" s="29"/>
      <c r="I22" s="29"/>
      <c r="J22" s="29"/>
      <c r="K22" s="23"/>
      <c r="L22" s="23"/>
      <c r="M22" s="23"/>
      <c r="N22" s="59"/>
      <c r="O22" s="23"/>
      <c r="P22" s="23"/>
      <c r="Q22" s="23"/>
      <c r="R22" s="23"/>
      <c r="S22" s="23"/>
      <c r="T22" s="23"/>
      <c r="U22" s="23"/>
      <c r="V22" s="23"/>
      <c r="W22" s="23"/>
      <c r="X22" s="23"/>
      <c r="Y22" s="60"/>
      <c r="Z22" s="24"/>
      <c r="AA22" s="24"/>
      <c r="AB22" s="24"/>
      <c r="AC22" s="24"/>
      <c r="AD22" s="24"/>
      <c r="AE22" s="24"/>
      <c r="AF22" s="24"/>
      <c r="AG22" s="24"/>
      <c r="AH22" s="24"/>
      <c r="AI22" s="24"/>
      <c r="AJ22" s="24"/>
      <c r="AK22" s="113"/>
      <c r="AL22" s="113"/>
      <c r="AM22" s="113"/>
      <c r="AN22" s="113"/>
      <c r="AO22" s="153"/>
    </row>
    <row r="23" spans="1:41" ht="12" customHeight="1" x14ac:dyDescent="0.35">
      <c r="A23" s="56" t="s">
        <v>32</v>
      </c>
      <c r="B23" s="56"/>
      <c r="C23" s="56"/>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53"/>
    </row>
    <row r="24" spans="1:41" ht="30" customHeight="1" x14ac:dyDescent="0.35">
      <c r="A24" s="61" t="s">
        <v>270</v>
      </c>
      <c r="B24" s="61"/>
      <c r="C24" s="61"/>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5"/>
    </row>
    <row r="25" spans="1:41" ht="20.25" customHeight="1" x14ac:dyDescent="0.35">
      <c r="A25" s="190" t="s">
        <v>258</v>
      </c>
      <c r="B25" s="86"/>
      <c r="C25" s="86"/>
      <c r="D25" s="58"/>
      <c r="E25" s="58"/>
      <c r="F25" s="58"/>
      <c r="G25" s="58"/>
      <c r="H25" s="58"/>
      <c r="I25" s="58"/>
      <c r="J25" s="58"/>
      <c r="K25" s="58"/>
      <c r="L25" s="58"/>
      <c r="M25" s="58"/>
      <c r="S25" s="58"/>
      <c r="T25" s="58"/>
      <c r="U25" s="58"/>
      <c r="V25" s="58"/>
      <c r="W25" s="58"/>
      <c r="X25" s="58"/>
    </row>
    <row r="26" spans="1:41" ht="15" customHeight="1" x14ac:dyDescent="0.35">
      <c r="A26" s="137"/>
      <c r="B26" s="282" t="s">
        <v>145</v>
      </c>
      <c r="C26" s="283"/>
      <c r="D26" s="283"/>
      <c r="E26" s="283"/>
      <c r="F26" s="283"/>
      <c r="G26" s="283"/>
      <c r="H26" s="283"/>
      <c r="I26" s="283"/>
      <c r="J26" s="283"/>
      <c r="K26" s="283"/>
      <c r="L26" s="283"/>
      <c r="M26" s="283"/>
      <c r="N26" s="284"/>
      <c r="O26" s="279" t="s">
        <v>55</v>
      </c>
      <c r="P26" s="280"/>
      <c r="Q26" s="280"/>
      <c r="R26" s="280"/>
      <c r="S26" s="280"/>
      <c r="T26" s="280"/>
      <c r="U26" s="280"/>
      <c r="V26" s="280"/>
      <c r="W26" s="280"/>
      <c r="X26" s="280"/>
      <c r="Y26" s="280"/>
      <c r="Z26" s="280"/>
      <c r="AA26" s="280"/>
      <c r="AB26" s="281"/>
      <c r="AC26" s="281" t="s">
        <v>57</v>
      </c>
      <c r="AD26" s="281"/>
      <c r="AE26" s="281"/>
      <c r="AF26" s="281"/>
      <c r="AG26" s="281"/>
      <c r="AH26" s="281"/>
      <c r="AI26" s="281"/>
      <c r="AJ26" s="281"/>
      <c r="AK26" s="281"/>
      <c r="AL26" s="281"/>
      <c r="AM26" s="280"/>
      <c r="AN26" s="280"/>
      <c r="AO26" s="280"/>
    </row>
    <row r="27" spans="1:41" ht="44.15" customHeight="1" x14ac:dyDescent="0.35">
      <c r="A27" s="106" t="s">
        <v>47</v>
      </c>
      <c r="B27" s="107" t="s">
        <v>203</v>
      </c>
      <c r="C27" s="107" t="s">
        <v>204</v>
      </c>
      <c r="D27" s="107" t="s">
        <v>193</v>
      </c>
      <c r="E27" s="107" t="s">
        <v>194</v>
      </c>
      <c r="F27" s="107" t="s">
        <v>195</v>
      </c>
      <c r="G27" s="107" t="s">
        <v>196</v>
      </c>
      <c r="H27" s="107" t="s">
        <v>197</v>
      </c>
      <c r="I27" s="107" t="s">
        <v>198</v>
      </c>
      <c r="J27" s="107" t="s">
        <v>199</v>
      </c>
      <c r="K27" s="107" t="s">
        <v>200</v>
      </c>
      <c r="L27" s="107" t="s">
        <v>201</v>
      </c>
      <c r="M27" s="107" t="s">
        <v>202</v>
      </c>
      <c r="N27" s="107" t="s">
        <v>168</v>
      </c>
      <c r="O27" s="107" t="s">
        <v>219</v>
      </c>
      <c r="P27" s="107" t="s">
        <v>216</v>
      </c>
      <c r="Q27" s="107" t="s">
        <v>215</v>
      </c>
      <c r="R27" s="107" t="s">
        <v>214</v>
      </c>
      <c r="S27" s="107" t="s">
        <v>213</v>
      </c>
      <c r="T27" s="107" t="s">
        <v>212</v>
      </c>
      <c r="U27" s="107" t="s">
        <v>217</v>
      </c>
      <c r="V27" s="107" t="s">
        <v>211</v>
      </c>
      <c r="W27" s="107" t="s">
        <v>210</v>
      </c>
      <c r="X27" s="107" t="s">
        <v>209</v>
      </c>
      <c r="Y27" s="107" t="s">
        <v>208</v>
      </c>
      <c r="Z27" s="107" t="s">
        <v>207</v>
      </c>
      <c r="AA27" s="107" t="s">
        <v>206</v>
      </c>
      <c r="AB27" s="107" t="s">
        <v>205</v>
      </c>
      <c r="AC27" s="107" t="s">
        <v>60</v>
      </c>
      <c r="AD27" s="107" t="s">
        <v>61</v>
      </c>
      <c r="AE27" s="107" t="s">
        <v>62</v>
      </c>
      <c r="AF27" s="107" t="s">
        <v>63</v>
      </c>
      <c r="AG27" s="107" t="s">
        <v>64</v>
      </c>
      <c r="AH27" s="107" t="s">
        <v>65</v>
      </c>
      <c r="AI27" s="107" t="s">
        <v>66</v>
      </c>
      <c r="AJ27" s="107" t="s">
        <v>67</v>
      </c>
      <c r="AK27" s="107" t="s">
        <v>68</v>
      </c>
      <c r="AL27" s="107" t="s">
        <v>69</v>
      </c>
      <c r="AM27" s="107" t="s">
        <v>70</v>
      </c>
      <c r="AN27" s="107" t="s">
        <v>71</v>
      </c>
      <c r="AO27" s="131" t="s">
        <v>72</v>
      </c>
    </row>
    <row r="28" spans="1:41" ht="15" customHeight="1" x14ac:dyDescent="0.35">
      <c r="A28" s="74" t="s">
        <v>23</v>
      </c>
      <c r="B28" s="120">
        <v>347683</v>
      </c>
      <c r="C28" s="120">
        <v>297077</v>
      </c>
      <c r="D28" s="109">
        <v>317541</v>
      </c>
      <c r="E28" s="109">
        <v>339344</v>
      </c>
      <c r="F28" s="109">
        <v>352542</v>
      </c>
      <c r="G28" s="109">
        <v>315031</v>
      </c>
      <c r="H28" s="109">
        <v>333009</v>
      </c>
      <c r="I28" s="109">
        <v>302517</v>
      </c>
      <c r="J28" s="109">
        <v>328119</v>
      </c>
      <c r="K28" s="109">
        <v>357827</v>
      </c>
      <c r="L28" s="109">
        <v>332680</v>
      </c>
      <c r="M28" s="109">
        <v>295622</v>
      </c>
      <c r="N28" s="109">
        <f>SUM(B28:M28)/12</f>
        <v>326582.66666666669</v>
      </c>
      <c r="O28" s="109">
        <v>306201</v>
      </c>
      <c r="P28" s="109">
        <v>299377</v>
      </c>
      <c r="Q28" s="109">
        <v>313834</v>
      </c>
      <c r="R28" s="109">
        <v>351129</v>
      </c>
      <c r="S28" s="109">
        <v>350398</v>
      </c>
      <c r="T28" s="109">
        <v>326187</v>
      </c>
      <c r="U28" s="109">
        <v>360722</v>
      </c>
      <c r="V28" s="109">
        <v>382400</v>
      </c>
      <c r="W28" s="109">
        <v>368635</v>
      </c>
      <c r="X28" s="109">
        <v>333556</v>
      </c>
      <c r="Y28" s="109">
        <v>0</v>
      </c>
      <c r="Z28" s="109">
        <v>0</v>
      </c>
      <c r="AA28" s="109">
        <v>0</v>
      </c>
      <c r="AB28" s="110">
        <f>SUM(O28:X28)/10</f>
        <v>339243.9</v>
      </c>
      <c r="AC28" s="111">
        <f>(O28-D28)/D28</f>
        <v>-3.5711923814562528E-2</v>
      </c>
      <c r="AD28" s="111">
        <f t="shared" ref="AD28:AL28" si="3">(P28-E28)/E28</f>
        <v>-0.11777724079400255</v>
      </c>
      <c r="AE28" s="111">
        <f t="shared" si="3"/>
        <v>-0.10979684690051114</v>
      </c>
      <c r="AF28" s="111">
        <f t="shared" si="3"/>
        <v>0.1145855487237764</v>
      </c>
      <c r="AG28" s="111">
        <f t="shared" si="3"/>
        <v>5.2217807927113079E-2</v>
      </c>
      <c r="AH28" s="111">
        <f t="shared" si="3"/>
        <v>7.8243536726861629E-2</v>
      </c>
      <c r="AI28" s="111">
        <f t="shared" si="3"/>
        <v>9.9363340739183043E-2</v>
      </c>
      <c r="AJ28" s="111">
        <f t="shared" si="3"/>
        <v>6.8672850287988335E-2</v>
      </c>
      <c r="AK28" s="111">
        <f t="shared" si="3"/>
        <v>0.10807683058795238</v>
      </c>
      <c r="AL28" s="111">
        <f t="shared" si="3"/>
        <v>0.12831927258458437</v>
      </c>
      <c r="AM28" s="117" t="s">
        <v>46</v>
      </c>
      <c r="AN28" s="117" t="s">
        <v>46</v>
      </c>
      <c r="AO28" s="118" t="s">
        <v>46</v>
      </c>
    </row>
    <row r="29" spans="1:41" ht="15" customHeight="1" x14ac:dyDescent="0.35">
      <c r="A29" s="74" t="s">
        <v>24</v>
      </c>
      <c r="B29" s="265">
        <v>1.2879548324191864E-2</v>
      </c>
      <c r="C29" s="265">
        <v>1.309761442319668E-2</v>
      </c>
      <c r="D29" s="117">
        <v>1.3245533647623457E-2</v>
      </c>
      <c r="E29" s="117">
        <v>1.262730444622566E-2</v>
      </c>
      <c r="F29" s="117">
        <v>1.2772946202154637E-2</v>
      </c>
      <c r="G29" s="117">
        <v>1.3839907818595631E-2</v>
      </c>
      <c r="H29" s="117">
        <v>1.4203820317168605E-2</v>
      </c>
      <c r="I29" s="117">
        <v>1.2954643871253516E-2</v>
      </c>
      <c r="J29" s="117">
        <v>1.40467330450233E-2</v>
      </c>
      <c r="K29" s="117">
        <v>1.3677000338152235E-2</v>
      </c>
      <c r="L29" s="117">
        <v>1.4344114464350126E-2</v>
      </c>
      <c r="M29" s="117">
        <v>1.3842000933624697E-2</v>
      </c>
      <c r="N29" s="117">
        <f>((B28*B29)+(C28*C29)+(D28*D29)+(E28*E29)+(F28*F29)+(G28*G29)+(H28*H29)+(I28*I29)+(J28*J29)+(K28*K29)+(L28*L29)+(M28*M29))/SUM(B28:M28)</f>
        <v>1.3457286975834603E-2</v>
      </c>
      <c r="O29" s="117">
        <v>0.21321615540119071</v>
      </c>
      <c r="P29" s="117">
        <v>0.569262167768399</v>
      </c>
      <c r="Q29" s="117">
        <v>0.49804673808446503</v>
      </c>
      <c r="R29" s="117">
        <v>0.42000518328021896</v>
      </c>
      <c r="S29" s="117">
        <v>0.35675717327153694</v>
      </c>
      <c r="T29" s="117">
        <v>0.33894361209980778</v>
      </c>
      <c r="U29" s="117">
        <v>0.3607237706599542</v>
      </c>
      <c r="V29" s="117">
        <v>0.36196391213389123</v>
      </c>
      <c r="W29" s="117">
        <v>0.37684159127592332</v>
      </c>
      <c r="X29" s="117">
        <v>0.3887053448296538</v>
      </c>
      <c r="Y29" s="117" t="s">
        <v>46</v>
      </c>
      <c r="Z29" s="117" t="s">
        <v>46</v>
      </c>
      <c r="AA29" s="117" t="s">
        <v>46</v>
      </c>
      <c r="AB29" s="117">
        <f>((O28*O29)+(P28*P29)+(Q28*Q29)+(R28*R29)+(S28*S29)+(T28*T29)+(U28*U29)+(V28*V29)+(W28*W29)+(X28*X29))/SUM(O28:X28)</f>
        <v>0.38679103736279413</v>
      </c>
      <c r="AC29" s="117" t="s">
        <v>46</v>
      </c>
      <c r="AD29" s="117" t="s">
        <v>46</v>
      </c>
      <c r="AE29" s="117" t="s">
        <v>46</v>
      </c>
      <c r="AF29" s="117" t="s">
        <v>46</v>
      </c>
      <c r="AG29" s="117" t="s">
        <v>46</v>
      </c>
      <c r="AH29" s="117" t="s">
        <v>46</v>
      </c>
      <c r="AI29" s="117" t="s">
        <v>46</v>
      </c>
      <c r="AJ29" s="117" t="s">
        <v>46</v>
      </c>
      <c r="AK29" s="117" t="s">
        <v>46</v>
      </c>
      <c r="AL29" s="117" t="s">
        <v>46</v>
      </c>
      <c r="AM29" s="117" t="s">
        <v>46</v>
      </c>
      <c r="AN29" s="117" t="s">
        <v>46</v>
      </c>
      <c r="AO29" s="118" t="s">
        <v>46</v>
      </c>
    </row>
    <row r="30" spans="1:41" ht="15" customHeight="1" x14ac:dyDescent="0.35">
      <c r="A30" s="74" t="s">
        <v>25</v>
      </c>
      <c r="B30" s="120">
        <v>88427</v>
      </c>
      <c r="C30" s="120">
        <v>74520</v>
      </c>
      <c r="D30" s="109">
        <v>78131</v>
      </c>
      <c r="E30" s="109">
        <v>84272</v>
      </c>
      <c r="F30" s="109">
        <v>87905</v>
      </c>
      <c r="G30" s="109">
        <v>80650</v>
      </c>
      <c r="H30" s="109">
        <v>82287</v>
      </c>
      <c r="I30" s="109">
        <v>73934</v>
      </c>
      <c r="J30" s="109">
        <v>81034</v>
      </c>
      <c r="K30" s="109">
        <v>90774</v>
      </c>
      <c r="L30" s="109">
        <v>82898</v>
      </c>
      <c r="M30" s="109">
        <v>75087</v>
      </c>
      <c r="N30" s="109">
        <f>SUM(B30:M30)/12</f>
        <v>81659.916666666672</v>
      </c>
      <c r="O30" s="109">
        <v>80961</v>
      </c>
      <c r="P30" s="109">
        <v>83836</v>
      </c>
      <c r="Q30" s="109">
        <v>87572</v>
      </c>
      <c r="R30" s="109">
        <v>94546</v>
      </c>
      <c r="S30" s="109">
        <v>89126</v>
      </c>
      <c r="T30" s="109">
        <v>76473</v>
      </c>
      <c r="U30" s="109">
        <v>90268</v>
      </c>
      <c r="V30" s="109">
        <v>93449</v>
      </c>
      <c r="W30" s="109">
        <v>91061</v>
      </c>
      <c r="X30" s="109">
        <v>85419</v>
      </c>
      <c r="Y30" s="109">
        <v>0</v>
      </c>
      <c r="Z30" s="109">
        <v>0</v>
      </c>
      <c r="AA30" s="109">
        <v>0</v>
      </c>
      <c r="AB30" s="110">
        <f>SUM(O30:X30)/10</f>
        <v>87271.1</v>
      </c>
      <c r="AC30" s="111">
        <f>(O30-D30)/D30</f>
        <v>3.6221218210441442E-2</v>
      </c>
      <c r="AD30" s="122">
        <f t="shared" ref="AD30:AL30" si="4">(P30-E30)/E30</f>
        <v>-5.1737231820770833E-3</v>
      </c>
      <c r="AE30" s="122">
        <f t="shared" si="4"/>
        <v>-3.7881804220465274E-3</v>
      </c>
      <c r="AF30" s="111">
        <f t="shared" si="4"/>
        <v>0.17230006199628023</v>
      </c>
      <c r="AG30" s="111">
        <f t="shared" si="4"/>
        <v>8.3111548604275276E-2</v>
      </c>
      <c r="AH30" s="111">
        <f t="shared" si="4"/>
        <v>3.43414396624016E-2</v>
      </c>
      <c r="AI30" s="111">
        <f t="shared" si="4"/>
        <v>0.11395216822568305</v>
      </c>
      <c r="AJ30" s="111">
        <f t="shared" si="4"/>
        <v>2.9468790622865577E-2</v>
      </c>
      <c r="AK30" s="111">
        <f t="shared" si="4"/>
        <v>9.8470409418803834E-2</v>
      </c>
      <c r="AL30" s="111">
        <f t="shared" si="4"/>
        <v>0.13760038355507612</v>
      </c>
      <c r="AM30" s="117" t="s">
        <v>46</v>
      </c>
      <c r="AN30" s="117" t="s">
        <v>46</v>
      </c>
      <c r="AO30" s="118" t="s">
        <v>46</v>
      </c>
    </row>
    <row r="31" spans="1:41" ht="15" customHeight="1" x14ac:dyDescent="0.35">
      <c r="A31" s="74" t="s">
        <v>26</v>
      </c>
      <c r="B31" s="265">
        <v>1.6533411740757915E-2</v>
      </c>
      <c r="C31" s="265">
        <v>1.9645732689210951E-2</v>
      </c>
      <c r="D31" s="117">
        <v>1.7445060219375152E-2</v>
      </c>
      <c r="E31" s="117">
        <v>1.6684070628441239E-2</v>
      </c>
      <c r="F31" s="117">
        <v>1.4936579261702975E-2</v>
      </c>
      <c r="G31" s="117">
        <v>1.6838189708617484E-2</v>
      </c>
      <c r="H31" s="117">
        <v>1.6843486820518429E-2</v>
      </c>
      <c r="I31" s="117">
        <v>1.8651770498011741E-2</v>
      </c>
      <c r="J31" s="117">
        <v>1.6425204235259273E-2</v>
      </c>
      <c r="K31" s="117">
        <v>1.7460946967193251E-2</v>
      </c>
      <c r="L31" s="117">
        <v>1.7877391493160269E-2</v>
      </c>
      <c r="M31" s="117">
        <v>1.8578448999160974E-2</v>
      </c>
      <c r="N31" s="117">
        <f>((B30*B31)+(C30*C31)+(D30*D31)+(E30*E31)+(F30*F31)+(G30*G31)+(H30*H31)+(I30*I31)+(J30*J31)+(K30*K31)+(L30*L31)+(M30*M31))/SUM(B30:M30)</f>
        <v>1.7270815240851538E-2</v>
      </c>
      <c r="O31" s="117">
        <v>0.17966675312804931</v>
      </c>
      <c r="P31" s="117">
        <v>0.48884727324776944</v>
      </c>
      <c r="Q31" s="117">
        <v>0.45322705887726672</v>
      </c>
      <c r="R31" s="117">
        <v>0.42660715418949507</v>
      </c>
      <c r="S31" s="117">
        <v>0.39813298027511612</v>
      </c>
      <c r="T31" s="117">
        <v>0.3802387770847227</v>
      </c>
      <c r="U31" s="117">
        <v>0.37994638188505342</v>
      </c>
      <c r="V31" s="117">
        <v>0.3735406478399983</v>
      </c>
      <c r="W31" s="117">
        <v>0.38754241662182493</v>
      </c>
      <c r="X31" s="117">
        <v>0.39604771772088176</v>
      </c>
      <c r="Y31" s="117" t="s">
        <v>46</v>
      </c>
      <c r="Z31" s="117" t="s">
        <v>46</v>
      </c>
      <c r="AA31" s="117" t="s">
        <v>46</v>
      </c>
      <c r="AB31" s="117">
        <f>((O30*O31)+(P30*P31)+(Q30*Q31)+(R30*R31)+(S30*S31)+(T30*T31)+(U30*U31)+(V30*V31)+(W30*W31)+(X30*X31))/SUM(O30:X30)</f>
        <v>0.38780191838993666</v>
      </c>
      <c r="AC31" s="117" t="s">
        <v>46</v>
      </c>
      <c r="AD31" s="117" t="s">
        <v>46</v>
      </c>
      <c r="AE31" s="117" t="s">
        <v>46</v>
      </c>
      <c r="AF31" s="117" t="s">
        <v>46</v>
      </c>
      <c r="AG31" s="117" t="s">
        <v>46</v>
      </c>
      <c r="AH31" s="117" t="s">
        <v>46</v>
      </c>
      <c r="AI31" s="117" t="s">
        <v>46</v>
      </c>
      <c r="AJ31" s="117" t="s">
        <v>46</v>
      </c>
      <c r="AK31" s="117" t="s">
        <v>46</v>
      </c>
      <c r="AL31" s="117" t="s">
        <v>46</v>
      </c>
      <c r="AM31" s="117" t="s">
        <v>46</v>
      </c>
      <c r="AN31" s="117" t="s">
        <v>46</v>
      </c>
      <c r="AO31" s="118" t="s">
        <v>46</v>
      </c>
    </row>
    <row r="32" spans="1:41" ht="15" customHeight="1" x14ac:dyDescent="0.35">
      <c r="A32" s="74" t="s">
        <v>27</v>
      </c>
      <c r="B32" s="206">
        <v>0</v>
      </c>
      <c r="C32" s="206">
        <v>0</v>
      </c>
      <c r="D32" s="109">
        <v>0</v>
      </c>
      <c r="E32" s="109">
        <v>0</v>
      </c>
      <c r="F32" s="109">
        <v>0</v>
      </c>
      <c r="G32" s="109" t="s">
        <v>58</v>
      </c>
      <c r="H32" s="109">
        <v>0</v>
      </c>
      <c r="I32" s="109">
        <v>0</v>
      </c>
      <c r="J32" s="109">
        <v>0</v>
      </c>
      <c r="K32" s="109">
        <v>0</v>
      </c>
      <c r="L32" s="109">
        <v>0</v>
      </c>
      <c r="M32" s="109">
        <v>0</v>
      </c>
      <c r="N32" s="109">
        <v>0</v>
      </c>
      <c r="O32" s="109" t="s">
        <v>58</v>
      </c>
      <c r="P32" s="109">
        <v>0</v>
      </c>
      <c r="Q32" s="109">
        <v>0</v>
      </c>
      <c r="R32" s="109">
        <v>0</v>
      </c>
      <c r="S32" s="109">
        <v>0</v>
      </c>
      <c r="T32" s="109" t="s">
        <v>58</v>
      </c>
      <c r="U32" s="109">
        <v>0</v>
      </c>
      <c r="V32" s="109">
        <v>5</v>
      </c>
      <c r="W32" s="109">
        <v>0</v>
      </c>
      <c r="X32" s="109">
        <v>0</v>
      </c>
      <c r="Y32" s="109">
        <v>0</v>
      </c>
      <c r="Z32" s="109">
        <v>0</v>
      </c>
      <c r="AA32" s="109">
        <v>0</v>
      </c>
      <c r="AB32" s="109" t="s">
        <v>58</v>
      </c>
      <c r="AC32" s="117" t="s">
        <v>58</v>
      </c>
      <c r="AD32" s="117" t="s">
        <v>58</v>
      </c>
      <c r="AE32" s="117" t="s">
        <v>58</v>
      </c>
      <c r="AF32" s="117" t="s">
        <v>58</v>
      </c>
      <c r="AG32" s="117" t="s">
        <v>58</v>
      </c>
      <c r="AH32" s="117" t="s">
        <v>58</v>
      </c>
      <c r="AI32" s="117" t="s">
        <v>58</v>
      </c>
      <c r="AJ32" s="117" t="s">
        <v>58</v>
      </c>
      <c r="AK32" s="117" t="s">
        <v>58</v>
      </c>
      <c r="AL32" s="117" t="s">
        <v>58</v>
      </c>
      <c r="AM32" s="117" t="s">
        <v>46</v>
      </c>
      <c r="AN32" s="117" t="s">
        <v>46</v>
      </c>
      <c r="AO32" s="118" t="s">
        <v>46</v>
      </c>
    </row>
    <row r="33" spans="1:41" ht="15" customHeight="1" x14ac:dyDescent="0.35">
      <c r="A33" s="181" t="s">
        <v>28</v>
      </c>
      <c r="B33" s="231">
        <v>394194</v>
      </c>
      <c r="C33" s="231">
        <v>333517</v>
      </c>
      <c r="D33" s="183">
        <v>371380</v>
      </c>
      <c r="E33" s="183">
        <v>377164</v>
      </c>
      <c r="F33" s="183">
        <v>402537</v>
      </c>
      <c r="G33" s="183">
        <v>363014</v>
      </c>
      <c r="H33" s="183">
        <v>381257</v>
      </c>
      <c r="I33" s="183">
        <v>352888</v>
      </c>
      <c r="J33" s="183">
        <v>369649</v>
      </c>
      <c r="K33" s="183">
        <v>403527</v>
      </c>
      <c r="L33" s="183">
        <v>377876</v>
      </c>
      <c r="M33" s="183">
        <v>339428</v>
      </c>
      <c r="N33" s="183">
        <f>SUM(B33:M33)/12</f>
        <v>372202.58333333331</v>
      </c>
      <c r="O33" s="183">
        <v>290976</v>
      </c>
      <c r="P33" s="183">
        <v>164085</v>
      </c>
      <c r="Q33" s="183">
        <v>214881</v>
      </c>
      <c r="R33" s="183">
        <v>306148</v>
      </c>
      <c r="S33" s="183">
        <v>333603</v>
      </c>
      <c r="T33" s="183">
        <v>315100</v>
      </c>
      <c r="U33" s="183">
        <v>342628</v>
      </c>
      <c r="V33" s="183">
        <v>365350</v>
      </c>
      <c r="W33" s="183">
        <v>351951</v>
      </c>
      <c r="X33" s="183">
        <v>322169</v>
      </c>
      <c r="Y33" s="183">
        <v>0</v>
      </c>
      <c r="Z33" s="183">
        <v>0</v>
      </c>
      <c r="AA33" s="183">
        <v>0</v>
      </c>
      <c r="AB33" s="184">
        <f>SUM(O33:X33)/10</f>
        <v>300689.09999999998</v>
      </c>
      <c r="AC33" s="185">
        <f>(O33-D33)/D33</f>
        <v>-0.21650061931175615</v>
      </c>
      <c r="AD33" s="185">
        <f t="shared" ref="AD33:AL33" si="5">(P33-E33)/E33</f>
        <v>-0.56495052550084313</v>
      </c>
      <c r="AE33" s="185">
        <f t="shared" si="5"/>
        <v>-0.46618323284567631</v>
      </c>
      <c r="AF33" s="185">
        <f t="shared" si="5"/>
        <v>-0.15664960580032725</v>
      </c>
      <c r="AG33" s="185">
        <f t="shared" si="5"/>
        <v>-0.12499180342918294</v>
      </c>
      <c r="AH33" s="185">
        <f t="shared" si="5"/>
        <v>-0.10708213370814536</v>
      </c>
      <c r="AI33" s="185">
        <f t="shared" si="5"/>
        <v>-7.3099075068510933E-2</v>
      </c>
      <c r="AJ33" s="185">
        <f t="shared" si="5"/>
        <v>-9.4608291390662833E-2</v>
      </c>
      <c r="AK33" s="185">
        <f t="shared" si="5"/>
        <v>-6.8607162137844166E-2</v>
      </c>
      <c r="AL33" s="185">
        <f t="shared" si="5"/>
        <v>-5.0847307823750548E-2</v>
      </c>
      <c r="AM33" s="257" t="s">
        <v>46</v>
      </c>
      <c r="AN33" s="257" t="s">
        <v>46</v>
      </c>
      <c r="AO33" s="258" t="s">
        <v>46</v>
      </c>
    </row>
    <row r="34" spans="1:41" ht="17.25" customHeight="1" x14ac:dyDescent="0.35">
      <c r="A34" s="56" t="s">
        <v>29</v>
      </c>
      <c r="B34" s="56"/>
      <c r="C34" s="56"/>
      <c r="D34" s="23"/>
      <c r="E34" s="23"/>
      <c r="F34" s="23"/>
      <c r="G34" s="23"/>
      <c r="H34" s="23"/>
      <c r="I34" s="23"/>
      <c r="J34" s="23"/>
      <c r="K34" s="23"/>
      <c r="L34" s="23"/>
      <c r="M34" s="23"/>
      <c r="N34" s="59"/>
      <c r="O34" s="23"/>
      <c r="P34" s="23"/>
      <c r="Q34" s="23"/>
      <c r="R34" s="23"/>
      <c r="S34" s="23"/>
      <c r="T34" s="23"/>
      <c r="U34" s="23"/>
      <c r="V34" s="23"/>
      <c r="W34" s="23"/>
      <c r="X34" s="23"/>
      <c r="Y34" s="60"/>
      <c r="Z34" s="24"/>
      <c r="AA34" s="24"/>
      <c r="AB34" s="24"/>
      <c r="AC34" s="24"/>
      <c r="AD34" s="24"/>
      <c r="AE34" s="24"/>
      <c r="AF34" s="24"/>
      <c r="AG34" s="24"/>
      <c r="AH34" s="24"/>
      <c r="AI34" s="24"/>
      <c r="AJ34" s="24"/>
      <c r="AK34" s="113"/>
      <c r="AL34" s="113"/>
      <c r="AM34" s="113"/>
      <c r="AN34" s="113"/>
      <c r="AO34" s="153"/>
    </row>
    <row r="35" spans="1:41" ht="12" customHeight="1" x14ac:dyDescent="0.35">
      <c r="A35" s="75" t="s">
        <v>125</v>
      </c>
      <c r="B35" s="75"/>
      <c r="C35" s="75"/>
      <c r="D35" s="23"/>
      <c r="E35" s="23"/>
      <c r="F35" s="23"/>
      <c r="G35" s="23"/>
      <c r="H35" s="23"/>
      <c r="I35" s="23"/>
      <c r="J35" s="23"/>
      <c r="K35" s="23"/>
      <c r="L35" s="23"/>
      <c r="M35" s="23"/>
      <c r="N35" s="59"/>
      <c r="O35" s="23"/>
      <c r="P35" s="23"/>
      <c r="Q35" s="23"/>
      <c r="R35" s="23"/>
      <c r="S35" s="23"/>
      <c r="T35" s="23"/>
      <c r="U35" s="23"/>
      <c r="V35" s="23"/>
      <c r="W35" s="23"/>
      <c r="X35" s="23"/>
      <c r="Y35" s="60"/>
      <c r="Z35" s="24"/>
      <c r="AA35" s="24"/>
      <c r="AB35" s="24"/>
      <c r="AC35" s="24"/>
      <c r="AD35" s="24"/>
      <c r="AE35" s="24"/>
      <c r="AF35" s="24"/>
      <c r="AG35" s="24"/>
      <c r="AH35" s="24"/>
      <c r="AI35" s="24"/>
      <c r="AJ35" s="24"/>
      <c r="AK35" s="113"/>
      <c r="AL35" s="113"/>
      <c r="AM35" s="113"/>
      <c r="AN35" s="113"/>
      <c r="AO35" s="153"/>
    </row>
    <row r="36" spans="1:41" ht="12" customHeight="1" x14ac:dyDescent="0.4">
      <c r="A36" s="75" t="s">
        <v>30</v>
      </c>
      <c r="B36" s="75"/>
      <c r="C36" s="75"/>
      <c r="D36" s="223"/>
      <c r="E36" s="223"/>
      <c r="F36" s="223"/>
      <c r="G36" s="223"/>
      <c r="H36" s="223"/>
      <c r="I36" s="223"/>
      <c r="J36" s="223"/>
      <c r="K36" s="223"/>
      <c r="L36" s="223"/>
      <c r="M36" s="223"/>
      <c r="N36" s="224"/>
      <c r="O36" s="223"/>
      <c r="P36" s="223"/>
      <c r="Q36" s="223"/>
      <c r="R36" s="223"/>
      <c r="S36" s="223"/>
      <c r="T36" s="223"/>
      <c r="U36" s="223"/>
      <c r="V36" s="223"/>
      <c r="W36" s="223"/>
      <c r="X36" s="223"/>
      <c r="Y36" s="225"/>
      <c r="Z36" s="226"/>
      <c r="AA36" s="226"/>
      <c r="AB36" s="226"/>
      <c r="AC36" s="226"/>
      <c r="AD36" s="226"/>
      <c r="AE36" s="226"/>
      <c r="AF36" s="226"/>
      <c r="AG36" s="226"/>
      <c r="AH36" s="226"/>
      <c r="AI36" s="226"/>
      <c r="AJ36" s="226"/>
      <c r="AK36" s="119"/>
      <c r="AL36" s="119"/>
      <c r="AM36" s="119"/>
      <c r="AN36" s="119"/>
      <c r="AO36" s="256"/>
    </row>
    <row r="37" spans="1:41" ht="12" customHeight="1" x14ac:dyDescent="0.4">
      <c r="A37" s="75" t="s">
        <v>132</v>
      </c>
      <c r="B37" s="75"/>
      <c r="C37" s="75"/>
      <c r="D37" s="223"/>
      <c r="E37" s="223"/>
      <c r="F37" s="223"/>
      <c r="G37" s="223"/>
      <c r="H37" s="223"/>
      <c r="I37" s="223"/>
      <c r="J37" s="223"/>
      <c r="K37" s="223"/>
      <c r="L37" s="223"/>
      <c r="M37" s="223"/>
      <c r="N37" s="224"/>
      <c r="O37" s="223"/>
      <c r="P37" s="223"/>
      <c r="Q37" s="223"/>
      <c r="R37" s="223"/>
      <c r="S37" s="223"/>
      <c r="T37" s="223"/>
      <c r="U37" s="223"/>
      <c r="V37" s="223"/>
      <c r="W37" s="223"/>
      <c r="X37" s="223"/>
      <c r="Y37" s="225"/>
      <c r="Z37" s="226"/>
      <c r="AA37" s="226"/>
      <c r="AB37" s="226"/>
      <c r="AC37" s="226"/>
      <c r="AD37" s="226"/>
      <c r="AE37" s="226"/>
      <c r="AF37" s="226"/>
      <c r="AG37" s="226"/>
      <c r="AH37" s="226"/>
      <c r="AI37" s="226"/>
      <c r="AJ37" s="226"/>
      <c r="AK37" s="119"/>
      <c r="AL37" s="119"/>
      <c r="AM37" s="119"/>
      <c r="AN37" s="119"/>
      <c r="AO37" s="256"/>
    </row>
    <row r="38" spans="1:41" ht="12" customHeight="1" x14ac:dyDescent="0.4">
      <c r="A38" s="75" t="s">
        <v>218</v>
      </c>
      <c r="B38" s="75"/>
      <c r="C38" s="75"/>
      <c r="D38" s="223"/>
      <c r="E38" s="223"/>
      <c r="F38" s="223"/>
      <c r="G38" s="223"/>
      <c r="H38" s="223"/>
      <c r="I38" s="223"/>
      <c r="J38" s="223"/>
      <c r="K38" s="223"/>
      <c r="L38" s="223"/>
      <c r="M38" s="223"/>
      <c r="N38" s="224"/>
      <c r="O38" s="223"/>
      <c r="P38" s="223"/>
      <c r="Q38" s="223"/>
      <c r="R38" s="223"/>
      <c r="S38" s="223"/>
      <c r="T38" s="223"/>
      <c r="U38" s="223"/>
      <c r="V38" s="223"/>
      <c r="W38" s="223"/>
      <c r="X38" s="223"/>
      <c r="Y38" s="225"/>
      <c r="Z38" s="226"/>
      <c r="AA38" s="226"/>
      <c r="AB38" s="226"/>
      <c r="AC38" s="226"/>
      <c r="AD38" s="226"/>
      <c r="AE38" s="226"/>
      <c r="AF38" s="226"/>
      <c r="AG38" s="226"/>
      <c r="AH38" s="226"/>
      <c r="AI38" s="226"/>
      <c r="AJ38" s="226"/>
      <c r="AK38" s="119"/>
      <c r="AL38" s="119"/>
      <c r="AM38" s="119"/>
      <c r="AN38" s="119"/>
      <c r="AO38" s="256"/>
    </row>
    <row r="39" spans="1:41" ht="12" customHeight="1" x14ac:dyDescent="0.35">
      <c r="A39" s="75" t="s">
        <v>43</v>
      </c>
      <c r="B39" s="26"/>
      <c r="C39" s="26"/>
      <c r="D39" s="26"/>
      <c r="E39" s="26"/>
      <c r="F39" s="26"/>
      <c r="G39" s="26"/>
      <c r="H39" s="26"/>
      <c r="I39" s="26"/>
      <c r="J39" s="26"/>
      <c r="K39" s="2"/>
      <c r="L39" s="2"/>
      <c r="M39" s="2"/>
      <c r="N39" s="57"/>
      <c r="O39" s="2"/>
      <c r="P39" s="2"/>
      <c r="Q39" s="2"/>
      <c r="R39" s="2"/>
      <c r="S39" s="2"/>
      <c r="T39" s="2"/>
      <c r="U39" s="2"/>
      <c r="V39" s="2"/>
      <c r="W39" s="2"/>
      <c r="X39" s="2"/>
      <c r="Y39" s="58"/>
      <c r="Z39" s="3"/>
      <c r="AA39" s="3"/>
      <c r="AB39" s="3"/>
      <c r="AC39" s="3"/>
      <c r="AD39" s="3"/>
      <c r="AE39" s="3"/>
      <c r="AF39" s="3"/>
      <c r="AG39" s="3"/>
      <c r="AH39" s="3"/>
      <c r="AI39" s="3"/>
      <c r="AJ39" s="3"/>
    </row>
    <row r="40" spans="1:41" ht="12" customHeight="1" x14ac:dyDescent="0.35">
      <c r="A40" s="241" t="s">
        <v>49</v>
      </c>
      <c r="B40" s="241"/>
      <c r="C40" s="241"/>
      <c r="D40" s="241"/>
      <c r="E40" s="241"/>
      <c r="F40" s="241"/>
      <c r="G40" s="241"/>
      <c r="H40" s="241"/>
      <c r="I40" s="241"/>
      <c r="J40" s="241"/>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44"/>
    </row>
    <row r="41" spans="1:41" ht="12" customHeight="1" x14ac:dyDescent="0.35">
      <c r="A41" s="92" t="s">
        <v>59</v>
      </c>
      <c r="B41" s="92"/>
      <c r="C41" s="92"/>
      <c r="D41" s="29"/>
      <c r="E41" s="29"/>
      <c r="F41" s="29"/>
      <c r="G41" s="29"/>
      <c r="H41" s="29"/>
      <c r="I41" s="29"/>
      <c r="J41" s="29"/>
      <c r="K41" s="199"/>
      <c r="L41" s="199"/>
      <c r="M41" s="199"/>
      <c r="N41" s="59"/>
      <c r="O41" s="199"/>
      <c r="P41" s="199"/>
      <c r="Q41" s="199"/>
      <c r="R41" s="199"/>
      <c r="S41" s="199"/>
      <c r="T41" s="199"/>
      <c r="U41" s="199"/>
      <c r="V41" s="199"/>
      <c r="W41" s="199"/>
      <c r="X41" s="199"/>
      <c r="Y41" s="60"/>
      <c r="Z41" s="200"/>
      <c r="AA41" s="200"/>
      <c r="AB41" s="200"/>
      <c r="AC41" s="200"/>
      <c r="AD41" s="200"/>
      <c r="AE41" s="200"/>
      <c r="AF41" s="200"/>
      <c r="AG41" s="200"/>
      <c r="AH41" s="200"/>
      <c r="AI41" s="200"/>
      <c r="AJ41" s="200"/>
      <c r="AK41" s="113"/>
      <c r="AL41" s="113"/>
      <c r="AM41" s="113"/>
      <c r="AN41" s="113"/>
      <c r="AO41" s="153"/>
    </row>
    <row r="42" spans="1:41" ht="12" customHeight="1" x14ac:dyDescent="0.35">
      <c r="A42" s="278" t="s">
        <v>268</v>
      </c>
      <c r="B42" s="92"/>
      <c r="C42" s="92"/>
      <c r="D42" s="29"/>
      <c r="E42" s="29"/>
      <c r="F42" s="29"/>
      <c r="G42" s="29"/>
      <c r="H42" s="29"/>
      <c r="I42" s="29"/>
      <c r="J42" s="29"/>
      <c r="K42" s="29"/>
      <c r="L42" s="29"/>
      <c r="M42" s="29"/>
      <c r="N42" s="84"/>
      <c r="O42" s="29"/>
      <c r="P42" s="29"/>
      <c r="Q42" s="29"/>
      <c r="R42" s="29"/>
      <c r="S42" s="29"/>
      <c r="T42" s="29"/>
      <c r="U42" s="29"/>
      <c r="V42" s="29"/>
      <c r="W42" s="29"/>
      <c r="X42" s="29"/>
      <c r="Y42" s="85"/>
      <c r="Z42" s="30"/>
      <c r="AA42" s="30"/>
      <c r="AB42" s="30"/>
      <c r="AC42" s="30"/>
      <c r="AD42" s="30"/>
      <c r="AE42" s="30"/>
      <c r="AF42" s="30"/>
      <c r="AG42" s="30"/>
      <c r="AH42" s="30"/>
      <c r="AI42" s="30"/>
      <c r="AJ42" s="30"/>
      <c r="AK42" s="31"/>
      <c r="AL42" s="31"/>
      <c r="AM42" s="31"/>
      <c r="AN42" s="31"/>
      <c r="AO42" s="243"/>
    </row>
    <row r="43" spans="1:41" ht="12" customHeight="1" x14ac:dyDescent="0.35">
      <c r="A43" s="92" t="s">
        <v>45</v>
      </c>
      <c r="B43" s="92"/>
      <c r="C43" s="92"/>
      <c r="D43" s="29"/>
      <c r="E43" s="29"/>
      <c r="F43" s="29"/>
      <c r="G43" s="29"/>
      <c r="H43" s="29"/>
      <c r="I43" s="29"/>
      <c r="J43" s="29"/>
      <c r="K43" s="23"/>
      <c r="L43" s="23"/>
      <c r="M43" s="23"/>
      <c r="N43" s="59"/>
      <c r="O43" s="23"/>
      <c r="P43" s="23"/>
      <c r="Q43" s="23"/>
      <c r="R43" s="23"/>
      <c r="S43" s="23"/>
      <c r="T43" s="23"/>
      <c r="U43" s="23"/>
      <c r="V43" s="23"/>
      <c r="W43" s="23"/>
      <c r="X43" s="23"/>
      <c r="Y43" s="60"/>
      <c r="Z43" s="24"/>
      <c r="AA43" s="24"/>
      <c r="AB43" s="24"/>
      <c r="AC43" s="24"/>
      <c r="AD43" s="24"/>
      <c r="AE43" s="24"/>
      <c r="AF43" s="24"/>
      <c r="AG43" s="24"/>
      <c r="AH43" s="24"/>
      <c r="AI43" s="24"/>
      <c r="AJ43" s="24"/>
      <c r="AK43" s="113"/>
      <c r="AL43" s="113"/>
      <c r="AM43" s="113"/>
      <c r="AN43" s="113"/>
      <c r="AO43" s="153"/>
    </row>
    <row r="44" spans="1:41" ht="12" customHeight="1" x14ac:dyDescent="0.35">
      <c r="A44" s="75" t="s">
        <v>269</v>
      </c>
      <c r="B44" s="92"/>
      <c r="C44" s="92"/>
      <c r="D44" s="29"/>
      <c r="E44" s="29"/>
      <c r="F44" s="29"/>
      <c r="G44" s="29"/>
      <c r="H44" s="29"/>
      <c r="I44" s="29"/>
      <c r="J44" s="29"/>
      <c r="K44" s="23"/>
      <c r="L44" s="23"/>
      <c r="M44" s="23"/>
      <c r="N44" s="59"/>
      <c r="O44" s="23"/>
      <c r="P44" s="23"/>
      <c r="Q44" s="23"/>
      <c r="R44" s="23"/>
      <c r="S44" s="23"/>
      <c r="T44" s="23"/>
      <c r="U44" s="23"/>
      <c r="V44" s="23"/>
      <c r="W44" s="23"/>
      <c r="X44" s="23"/>
      <c r="Y44" s="60"/>
      <c r="Z44" s="24"/>
      <c r="AA44" s="24"/>
      <c r="AB44" s="24"/>
      <c r="AC44" s="24"/>
      <c r="AD44" s="24"/>
      <c r="AE44" s="24"/>
      <c r="AF44" s="24"/>
      <c r="AG44" s="24"/>
      <c r="AH44" s="24"/>
      <c r="AI44" s="24"/>
      <c r="AJ44" s="24"/>
      <c r="AK44" s="113"/>
      <c r="AL44" s="113"/>
      <c r="AM44" s="113"/>
      <c r="AN44" s="113"/>
      <c r="AO44" s="153"/>
    </row>
    <row r="45" spans="1:41" ht="12" customHeight="1" x14ac:dyDescent="0.35">
      <c r="A45" s="56" t="s">
        <v>32</v>
      </c>
      <c r="B45" s="56"/>
      <c r="C45" s="56"/>
    </row>
    <row r="46" spans="1:41" ht="30" customHeight="1" x14ac:dyDescent="0.35">
      <c r="A46" s="61" t="s">
        <v>270</v>
      </c>
      <c r="B46" s="61"/>
      <c r="C46" s="61"/>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35"/>
    </row>
    <row r="47" spans="1:41" ht="20.25" customHeight="1" x14ac:dyDescent="0.35">
      <c r="A47" s="190" t="s">
        <v>257</v>
      </c>
      <c r="B47" s="87"/>
      <c r="C47" s="87"/>
      <c r="D47" s="58"/>
      <c r="E47" s="58"/>
      <c r="F47" s="58"/>
      <c r="G47" s="58"/>
      <c r="H47" s="58"/>
      <c r="I47" s="58"/>
      <c r="J47" s="58"/>
      <c r="K47" s="58"/>
      <c r="L47" s="58"/>
      <c r="M47" s="58"/>
      <c r="N47" s="58"/>
      <c r="O47" s="2"/>
      <c r="P47" s="2"/>
      <c r="Q47" s="2"/>
      <c r="R47" s="2"/>
      <c r="S47" s="58"/>
      <c r="T47" s="58"/>
      <c r="U47" s="58"/>
      <c r="V47" s="58"/>
      <c r="W47" s="58"/>
      <c r="X47" s="58"/>
      <c r="Y47" s="58"/>
      <c r="Z47" s="1"/>
      <c r="AA47" s="1"/>
      <c r="AB47" s="1"/>
      <c r="AC47" s="1"/>
      <c r="AD47" s="1"/>
      <c r="AE47" s="1"/>
      <c r="AF47" s="1"/>
      <c r="AG47" s="1"/>
      <c r="AH47" s="1"/>
      <c r="AI47" s="1"/>
      <c r="AJ47" s="1"/>
    </row>
    <row r="48" spans="1:41" ht="15" customHeight="1" x14ac:dyDescent="0.35">
      <c r="A48" s="104"/>
      <c r="B48" s="282" t="s">
        <v>145</v>
      </c>
      <c r="C48" s="283"/>
      <c r="D48" s="283"/>
      <c r="E48" s="283"/>
      <c r="F48" s="283"/>
      <c r="G48" s="283"/>
      <c r="H48" s="283"/>
      <c r="I48" s="283"/>
      <c r="J48" s="283"/>
      <c r="K48" s="283"/>
      <c r="L48" s="283"/>
      <c r="M48" s="283"/>
      <c r="N48" s="284"/>
      <c r="O48" s="279" t="s">
        <v>55</v>
      </c>
      <c r="P48" s="280"/>
      <c r="Q48" s="280"/>
      <c r="R48" s="280"/>
      <c r="S48" s="280"/>
      <c r="T48" s="280"/>
      <c r="U48" s="280"/>
      <c r="V48" s="280"/>
      <c r="W48" s="280"/>
      <c r="X48" s="280"/>
      <c r="Y48" s="280"/>
      <c r="Z48" s="280"/>
      <c r="AA48" s="280"/>
      <c r="AB48" s="281"/>
      <c r="AC48" s="281" t="s">
        <v>57</v>
      </c>
      <c r="AD48" s="281"/>
      <c r="AE48" s="281"/>
      <c r="AF48" s="281"/>
      <c r="AG48" s="281"/>
      <c r="AH48" s="281"/>
      <c r="AI48" s="281"/>
      <c r="AJ48" s="281"/>
      <c r="AK48" s="281"/>
      <c r="AL48" s="281"/>
      <c r="AM48" s="280"/>
      <c r="AN48" s="280"/>
      <c r="AO48" s="280"/>
    </row>
    <row r="49" spans="1:41" ht="44.15" customHeight="1" x14ac:dyDescent="0.35">
      <c r="A49" s="106" t="s">
        <v>48</v>
      </c>
      <c r="B49" s="107" t="s">
        <v>203</v>
      </c>
      <c r="C49" s="107" t="s">
        <v>204</v>
      </c>
      <c r="D49" s="107" t="s">
        <v>193</v>
      </c>
      <c r="E49" s="107" t="s">
        <v>194</v>
      </c>
      <c r="F49" s="107" t="s">
        <v>195</v>
      </c>
      <c r="G49" s="107" t="s">
        <v>196</v>
      </c>
      <c r="H49" s="107" t="s">
        <v>197</v>
      </c>
      <c r="I49" s="107" t="s">
        <v>198</v>
      </c>
      <c r="J49" s="107" t="s">
        <v>199</v>
      </c>
      <c r="K49" s="107" t="s">
        <v>200</v>
      </c>
      <c r="L49" s="107" t="s">
        <v>201</v>
      </c>
      <c r="M49" s="107" t="s">
        <v>202</v>
      </c>
      <c r="N49" s="107" t="s">
        <v>168</v>
      </c>
      <c r="O49" s="107" t="s">
        <v>219</v>
      </c>
      <c r="P49" s="107" t="s">
        <v>216</v>
      </c>
      <c r="Q49" s="107" t="s">
        <v>215</v>
      </c>
      <c r="R49" s="107" t="s">
        <v>214</v>
      </c>
      <c r="S49" s="107" t="s">
        <v>213</v>
      </c>
      <c r="T49" s="107" t="s">
        <v>212</v>
      </c>
      <c r="U49" s="107" t="s">
        <v>217</v>
      </c>
      <c r="V49" s="107" t="s">
        <v>211</v>
      </c>
      <c r="W49" s="107" t="s">
        <v>210</v>
      </c>
      <c r="X49" s="107" t="s">
        <v>209</v>
      </c>
      <c r="Y49" s="107" t="s">
        <v>208</v>
      </c>
      <c r="Z49" s="107" t="s">
        <v>207</v>
      </c>
      <c r="AA49" s="107" t="s">
        <v>206</v>
      </c>
      <c r="AB49" s="107" t="s">
        <v>205</v>
      </c>
      <c r="AC49" s="107" t="s">
        <v>60</v>
      </c>
      <c r="AD49" s="107" t="s">
        <v>61</v>
      </c>
      <c r="AE49" s="107" t="s">
        <v>62</v>
      </c>
      <c r="AF49" s="107" t="s">
        <v>63</v>
      </c>
      <c r="AG49" s="107" t="s">
        <v>64</v>
      </c>
      <c r="AH49" s="107" t="s">
        <v>65</v>
      </c>
      <c r="AI49" s="107" t="s">
        <v>66</v>
      </c>
      <c r="AJ49" s="107" t="s">
        <v>67</v>
      </c>
      <c r="AK49" s="107" t="s">
        <v>68</v>
      </c>
      <c r="AL49" s="107" t="s">
        <v>69</v>
      </c>
      <c r="AM49" s="107" t="s">
        <v>70</v>
      </c>
      <c r="AN49" s="107" t="s">
        <v>71</v>
      </c>
      <c r="AO49" s="131" t="s">
        <v>72</v>
      </c>
    </row>
    <row r="50" spans="1:41" ht="15" customHeight="1" x14ac:dyDescent="0.35">
      <c r="A50" s="74" t="s">
        <v>23</v>
      </c>
      <c r="B50" s="120">
        <v>264941</v>
      </c>
      <c r="C50" s="120">
        <v>229434</v>
      </c>
      <c r="D50" s="109">
        <v>236728</v>
      </c>
      <c r="E50" s="109">
        <v>270752</v>
      </c>
      <c r="F50" s="109">
        <v>280579</v>
      </c>
      <c r="G50" s="109">
        <v>250722</v>
      </c>
      <c r="H50" s="109">
        <v>262620</v>
      </c>
      <c r="I50" s="109">
        <v>234611</v>
      </c>
      <c r="J50" s="109">
        <v>256007</v>
      </c>
      <c r="K50" s="109">
        <v>287022</v>
      </c>
      <c r="L50" s="109">
        <v>254631</v>
      </c>
      <c r="M50" s="109">
        <v>226713</v>
      </c>
      <c r="N50" s="109">
        <f>SUM(B50:M50)/12</f>
        <v>254563.33333333334</v>
      </c>
      <c r="O50" s="109">
        <v>227147</v>
      </c>
      <c r="P50" s="109">
        <v>206948</v>
      </c>
      <c r="Q50" s="109">
        <v>205432</v>
      </c>
      <c r="R50" s="109">
        <v>261394</v>
      </c>
      <c r="S50" s="109">
        <v>263487</v>
      </c>
      <c r="T50" s="109">
        <v>240786</v>
      </c>
      <c r="U50" s="109">
        <v>282030</v>
      </c>
      <c r="V50" s="109">
        <v>286440</v>
      </c>
      <c r="W50" s="109">
        <v>275052</v>
      </c>
      <c r="X50" s="109">
        <v>249382</v>
      </c>
      <c r="Y50" s="109">
        <v>0</v>
      </c>
      <c r="Z50" s="109">
        <v>0</v>
      </c>
      <c r="AA50" s="109">
        <v>0</v>
      </c>
      <c r="AB50" s="110">
        <f>SUM(O50:X50)/10</f>
        <v>249809.8</v>
      </c>
      <c r="AC50" s="111">
        <f>(O50-D50)/D50</f>
        <v>-4.0472609915176913E-2</v>
      </c>
      <c r="AD50" s="111">
        <f t="shared" ref="AD50:AL50" si="6">(P50-E50)/E50</f>
        <v>-0.23565476893984164</v>
      </c>
      <c r="AE50" s="111">
        <f t="shared" si="6"/>
        <v>-0.26782831216876529</v>
      </c>
      <c r="AF50" s="111">
        <f t="shared" si="6"/>
        <v>4.2565072071856482E-2</v>
      </c>
      <c r="AG50" s="275">
        <f t="shared" si="6"/>
        <v>3.3013479552204705E-3</v>
      </c>
      <c r="AH50" s="111">
        <f t="shared" si="6"/>
        <v>2.6320164016179974E-2</v>
      </c>
      <c r="AI50" s="111">
        <f t="shared" si="6"/>
        <v>0.101649564269727</v>
      </c>
      <c r="AJ50" s="122">
        <f t="shared" si="6"/>
        <v>-2.0277191295440767E-3</v>
      </c>
      <c r="AK50" s="111">
        <f t="shared" si="6"/>
        <v>8.0198404750403532E-2</v>
      </c>
      <c r="AL50" s="111">
        <f t="shared" si="6"/>
        <v>9.9989855014930767E-2</v>
      </c>
      <c r="AM50" s="117" t="s">
        <v>46</v>
      </c>
      <c r="AN50" s="117" t="s">
        <v>46</v>
      </c>
      <c r="AO50" s="118" t="s">
        <v>46</v>
      </c>
    </row>
    <row r="51" spans="1:41" ht="15" customHeight="1" x14ac:dyDescent="0.35">
      <c r="A51" s="74" t="s">
        <v>24</v>
      </c>
      <c r="B51" s="121">
        <v>2.1740689436516056E-3</v>
      </c>
      <c r="C51" s="121">
        <v>2.2925983071384365E-3</v>
      </c>
      <c r="D51" s="123">
        <v>2.5345544253320266E-3</v>
      </c>
      <c r="E51" s="123">
        <v>2.0092187684670844E-3</v>
      </c>
      <c r="F51" s="123">
        <v>1.9495400582367176E-3</v>
      </c>
      <c r="G51" s="123">
        <v>1.9344134140601942E-3</v>
      </c>
      <c r="H51" s="123">
        <v>1.8848526387936944E-3</v>
      </c>
      <c r="I51" s="123">
        <v>2.0331527507235379E-3</v>
      </c>
      <c r="J51" s="123">
        <v>1.9374470229329666E-3</v>
      </c>
      <c r="K51" s="123">
        <v>1.8813888830821331E-3</v>
      </c>
      <c r="L51" s="123">
        <v>2.3052966842214812E-3</v>
      </c>
      <c r="M51" s="123">
        <v>2.3024705244075109E-3</v>
      </c>
      <c r="N51" s="123">
        <f>((B50*B51)+(C50*C51)+(D50*D51)+(E50*E51)+(F50*F51)+(G50*G51)+(H50*H51)+(I50*I51)+(J50*J51)+(K50*K51)+(L50*L51)+(M50*M51))/SUM(B50:M50)</f>
        <v>2.0934541502442092E-3</v>
      </c>
      <c r="O51" s="117">
        <v>0.14415774806623025</v>
      </c>
      <c r="P51" s="117">
        <v>0.44768250961594219</v>
      </c>
      <c r="Q51" s="117">
        <v>0.33541512519957944</v>
      </c>
      <c r="R51" s="117">
        <v>0.2258888880387461</v>
      </c>
      <c r="S51" s="117">
        <v>0.18997521699362777</v>
      </c>
      <c r="T51" s="117">
        <v>0.18184612062163083</v>
      </c>
      <c r="U51" s="117">
        <v>0.18934865085274616</v>
      </c>
      <c r="V51" s="117">
        <v>0.19075198994553832</v>
      </c>
      <c r="W51" s="117">
        <v>0.21042202928900716</v>
      </c>
      <c r="X51" s="117">
        <v>0.21838785477700876</v>
      </c>
      <c r="Y51" s="117" t="s">
        <v>46</v>
      </c>
      <c r="Z51" s="117" t="s">
        <v>46</v>
      </c>
      <c r="AA51" s="117" t="s">
        <v>46</v>
      </c>
      <c r="AB51" s="117">
        <f>((O50*O51)+(P50*P51)+(Q50*Q51)+(R50*R51)+(S50*S51)+(T50*T51)+(U50*U51)+(V50*V51)+(W50*W51)+(X50*X51))/SUM(O50:X50)</f>
        <v>0.22719885288727665</v>
      </c>
      <c r="AC51" s="117" t="s">
        <v>46</v>
      </c>
      <c r="AD51" s="117" t="s">
        <v>46</v>
      </c>
      <c r="AE51" s="117" t="s">
        <v>46</v>
      </c>
      <c r="AF51" s="117" t="s">
        <v>46</v>
      </c>
      <c r="AG51" s="117" t="s">
        <v>46</v>
      </c>
      <c r="AH51" s="117" t="s">
        <v>46</v>
      </c>
      <c r="AI51" s="117" t="s">
        <v>46</v>
      </c>
      <c r="AJ51" s="117" t="s">
        <v>46</v>
      </c>
      <c r="AK51" s="117" t="s">
        <v>46</v>
      </c>
      <c r="AL51" s="117" t="s">
        <v>46</v>
      </c>
      <c r="AM51" s="117" t="s">
        <v>46</v>
      </c>
      <c r="AN51" s="117" t="s">
        <v>46</v>
      </c>
      <c r="AO51" s="118" t="s">
        <v>46</v>
      </c>
    </row>
    <row r="52" spans="1:41" ht="15" customHeight="1" x14ac:dyDescent="0.35">
      <c r="A52" s="74" t="s">
        <v>25</v>
      </c>
      <c r="B52" s="120">
        <v>1006</v>
      </c>
      <c r="C52" s="120">
        <v>846</v>
      </c>
      <c r="D52" s="109">
        <v>1001</v>
      </c>
      <c r="E52" s="109">
        <v>1065</v>
      </c>
      <c r="F52" s="109">
        <v>1055</v>
      </c>
      <c r="G52" s="109">
        <v>910</v>
      </c>
      <c r="H52" s="109">
        <v>814</v>
      </c>
      <c r="I52" s="109">
        <v>827</v>
      </c>
      <c r="J52" s="109">
        <v>947</v>
      </c>
      <c r="K52" s="109">
        <v>1102</v>
      </c>
      <c r="L52" s="109">
        <v>1123</v>
      </c>
      <c r="M52" s="109">
        <v>927</v>
      </c>
      <c r="N52" s="109">
        <f>SUM(B52:M52)/12</f>
        <v>968.58333333333337</v>
      </c>
      <c r="O52" s="109">
        <v>1017</v>
      </c>
      <c r="P52" s="109">
        <v>987</v>
      </c>
      <c r="Q52" s="109">
        <v>1245</v>
      </c>
      <c r="R52" s="109">
        <v>1161</v>
      </c>
      <c r="S52" s="109">
        <v>1036</v>
      </c>
      <c r="T52" s="109">
        <v>1001</v>
      </c>
      <c r="U52" s="109">
        <v>1230</v>
      </c>
      <c r="V52" s="109">
        <v>1345</v>
      </c>
      <c r="W52" s="109">
        <v>1399</v>
      </c>
      <c r="X52" s="109">
        <v>1208</v>
      </c>
      <c r="Y52" s="109">
        <v>0</v>
      </c>
      <c r="Z52" s="109">
        <v>0</v>
      </c>
      <c r="AA52" s="109">
        <v>0</v>
      </c>
      <c r="AB52" s="110">
        <f>SUM(O52:X52)/10</f>
        <v>1162.9000000000001</v>
      </c>
      <c r="AC52" s="111">
        <f>(O52-D52)/D52</f>
        <v>1.5984015984015984E-2</v>
      </c>
      <c r="AD52" s="111">
        <f t="shared" ref="AD52:AL52" si="7">(P52-E52)/E52</f>
        <v>-7.3239436619718309E-2</v>
      </c>
      <c r="AE52" s="111">
        <f t="shared" si="7"/>
        <v>0.18009478672985782</v>
      </c>
      <c r="AF52" s="111">
        <f t="shared" si="7"/>
        <v>0.27582417582417584</v>
      </c>
      <c r="AG52" s="111">
        <f t="shared" si="7"/>
        <v>0.27272727272727271</v>
      </c>
      <c r="AH52" s="111">
        <f t="shared" si="7"/>
        <v>0.21039903264812576</v>
      </c>
      <c r="AI52" s="111">
        <f t="shared" si="7"/>
        <v>0.29883843717001057</v>
      </c>
      <c r="AJ52" s="111">
        <f t="shared" si="7"/>
        <v>0.22050816696914702</v>
      </c>
      <c r="AK52" s="111">
        <f t="shared" si="7"/>
        <v>0.24577025823686555</v>
      </c>
      <c r="AL52" s="111">
        <f t="shared" si="7"/>
        <v>0.30312837108953616</v>
      </c>
      <c r="AM52" s="117" t="s">
        <v>46</v>
      </c>
      <c r="AN52" s="117" t="s">
        <v>46</v>
      </c>
      <c r="AO52" s="118" t="s">
        <v>46</v>
      </c>
    </row>
    <row r="53" spans="1:41" ht="15" customHeight="1" x14ac:dyDescent="0.35">
      <c r="A53" s="74" t="s">
        <v>26</v>
      </c>
      <c r="B53" s="121">
        <v>0</v>
      </c>
      <c r="C53" s="121">
        <v>0</v>
      </c>
      <c r="D53" s="123">
        <v>0</v>
      </c>
      <c r="E53" s="123">
        <v>9.3896713615023472E-4</v>
      </c>
      <c r="F53" s="123">
        <v>0</v>
      </c>
      <c r="G53" s="123">
        <v>0</v>
      </c>
      <c r="H53" s="123">
        <v>0</v>
      </c>
      <c r="I53" s="123">
        <v>0</v>
      </c>
      <c r="J53" s="123">
        <v>0</v>
      </c>
      <c r="K53" s="123">
        <v>0</v>
      </c>
      <c r="L53" s="123">
        <v>0</v>
      </c>
      <c r="M53" s="123">
        <v>0</v>
      </c>
      <c r="N53" s="123">
        <f>((B52*B53)+(C52*C53)+(D52*D53)+(E52*E53)+(F52*F53)+(G52*G53)+(H52*H53)+(I52*I53)+(J52*J53)+(K52*K53)+(L52*L53)+(M52*M53))/SUM(B52:M52)</f>
        <v>8.6036307321689758E-5</v>
      </c>
      <c r="O53" s="123">
        <v>9.8328416912487715E-4</v>
      </c>
      <c r="P53" s="123">
        <v>1.0131712259371835E-3</v>
      </c>
      <c r="Q53" s="123">
        <v>0</v>
      </c>
      <c r="R53" s="123">
        <v>8.6132644272179156E-4</v>
      </c>
      <c r="S53" s="123">
        <v>0</v>
      </c>
      <c r="T53" s="123">
        <v>0</v>
      </c>
      <c r="U53" s="123">
        <v>0</v>
      </c>
      <c r="V53" s="123">
        <v>0</v>
      </c>
      <c r="W53" s="123">
        <v>0</v>
      </c>
      <c r="X53" s="123">
        <v>4.9668874172185433E-3</v>
      </c>
      <c r="Y53" s="123" t="s">
        <v>46</v>
      </c>
      <c r="Z53" s="123" t="s">
        <v>46</v>
      </c>
      <c r="AA53" s="123" t="s">
        <v>46</v>
      </c>
      <c r="AB53" s="123">
        <f>((O52*O53)+(P52*P53)+(Q52*Q53)+(R52*R53)+(S52*S53)+(T52*T53)+(U52*U53)+(V52*V53)+(W52*W53)+(X52*X53))/SUM(O52:X52)</f>
        <v>7.7392725083842121E-4</v>
      </c>
      <c r="AC53" s="117" t="s">
        <v>46</v>
      </c>
      <c r="AD53" s="117" t="s">
        <v>46</v>
      </c>
      <c r="AE53" s="117" t="s">
        <v>46</v>
      </c>
      <c r="AF53" s="117" t="s">
        <v>46</v>
      </c>
      <c r="AG53" s="117" t="s">
        <v>46</v>
      </c>
      <c r="AH53" s="117" t="s">
        <v>46</v>
      </c>
      <c r="AI53" s="117" t="s">
        <v>46</v>
      </c>
      <c r="AJ53" s="117" t="s">
        <v>46</v>
      </c>
      <c r="AK53" s="117" t="s">
        <v>46</v>
      </c>
      <c r="AL53" s="117" t="s">
        <v>46</v>
      </c>
      <c r="AM53" s="117" t="s">
        <v>46</v>
      </c>
      <c r="AN53" s="117" t="s">
        <v>46</v>
      </c>
      <c r="AO53" s="118" t="s">
        <v>46</v>
      </c>
    </row>
    <row r="54" spans="1:41" ht="15" customHeight="1" x14ac:dyDescent="0.35">
      <c r="A54" s="74" t="s">
        <v>27</v>
      </c>
      <c r="B54" s="120">
        <v>1979</v>
      </c>
      <c r="C54" s="120">
        <v>1864</v>
      </c>
      <c r="D54" s="109">
        <v>2083</v>
      </c>
      <c r="E54" s="109">
        <v>2061</v>
      </c>
      <c r="F54" s="109">
        <v>2166</v>
      </c>
      <c r="G54" s="109">
        <v>2088</v>
      </c>
      <c r="H54" s="109">
        <v>2325</v>
      </c>
      <c r="I54" s="109">
        <v>2251</v>
      </c>
      <c r="J54" s="109">
        <v>2091</v>
      </c>
      <c r="K54" s="109">
        <v>2176</v>
      </c>
      <c r="L54" s="109">
        <v>1922</v>
      </c>
      <c r="M54" s="109">
        <v>1952</v>
      </c>
      <c r="N54" s="109">
        <f>SUM(B54:M54)/12</f>
        <v>2079.8333333333335</v>
      </c>
      <c r="O54" s="109">
        <v>2102</v>
      </c>
      <c r="P54" s="109">
        <v>2110</v>
      </c>
      <c r="Q54" s="109">
        <v>2142</v>
      </c>
      <c r="R54" s="109">
        <v>2073</v>
      </c>
      <c r="S54" s="109">
        <v>2203</v>
      </c>
      <c r="T54" s="109">
        <v>2191</v>
      </c>
      <c r="U54" s="109">
        <v>2154</v>
      </c>
      <c r="V54" s="109">
        <v>2157</v>
      </c>
      <c r="W54" s="109">
        <v>1999</v>
      </c>
      <c r="X54" s="109">
        <v>1844</v>
      </c>
      <c r="Y54" s="109">
        <v>0</v>
      </c>
      <c r="Z54" s="109">
        <v>0</v>
      </c>
      <c r="AA54" s="109">
        <v>0</v>
      </c>
      <c r="AB54" s="110">
        <f>SUM(O54:X54)/10</f>
        <v>2097.5</v>
      </c>
      <c r="AC54" s="122">
        <f>(O54-D54)/D54</f>
        <v>9.1214594335093623E-3</v>
      </c>
      <c r="AD54" s="111">
        <f t="shared" ref="AD54:AL55" si="8">(P54-E54)/E54</f>
        <v>2.3774866569626393E-2</v>
      </c>
      <c r="AE54" s="111">
        <f t="shared" si="8"/>
        <v>-1.1080332409972299E-2</v>
      </c>
      <c r="AF54" s="122">
        <f t="shared" si="8"/>
        <v>-7.1839080459770114E-3</v>
      </c>
      <c r="AG54" s="111">
        <f t="shared" si="8"/>
        <v>-5.2473118279569894E-2</v>
      </c>
      <c r="AH54" s="111">
        <f t="shared" si="8"/>
        <v>-2.6654820079964461E-2</v>
      </c>
      <c r="AI54" s="111">
        <f t="shared" si="8"/>
        <v>3.0129124820659971E-2</v>
      </c>
      <c r="AJ54" s="122">
        <f t="shared" si="8"/>
        <v>-8.7316176470588237E-3</v>
      </c>
      <c r="AK54" s="111">
        <f t="shared" si="8"/>
        <v>4.0062434963579606E-2</v>
      </c>
      <c r="AL54" s="111">
        <f t="shared" si="8"/>
        <v>-5.5327868852459015E-2</v>
      </c>
      <c r="AM54" s="117" t="s">
        <v>46</v>
      </c>
      <c r="AN54" s="117" t="s">
        <v>46</v>
      </c>
      <c r="AO54" s="118" t="s">
        <v>46</v>
      </c>
    </row>
    <row r="55" spans="1:41" ht="15" customHeight="1" x14ac:dyDescent="0.35">
      <c r="A55" s="181" t="s">
        <v>28</v>
      </c>
      <c r="B55" s="231">
        <v>371863</v>
      </c>
      <c r="C55" s="231">
        <v>317663</v>
      </c>
      <c r="D55" s="183">
        <v>338130</v>
      </c>
      <c r="E55" s="183">
        <v>376605</v>
      </c>
      <c r="F55" s="183">
        <v>392949</v>
      </c>
      <c r="G55" s="183">
        <v>350584</v>
      </c>
      <c r="H55" s="183">
        <v>365771</v>
      </c>
      <c r="I55" s="183">
        <v>335717</v>
      </c>
      <c r="J55" s="183">
        <v>351021</v>
      </c>
      <c r="K55" s="183">
        <v>404009</v>
      </c>
      <c r="L55" s="183">
        <v>360741</v>
      </c>
      <c r="M55" s="183">
        <v>320579</v>
      </c>
      <c r="N55" s="183">
        <f>SUM(B55:M55)/12</f>
        <v>357136</v>
      </c>
      <c r="O55" s="183">
        <v>263118</v>
      </c>
      <c r="P55" s="183">
        <v>130890</v>
      </c>
      <c r="Q55" s="183">
        <v>211209</v>
      </c>
      <c r="R55" s="183">
        <v>353210</v>
      </c>
      <c r="S55" s="183">
        <v>363547</v>
      </c>
      <c r="T55" s="183">
        <v>332611</v>
      </c>
      <c r="U55" s="183">
        <v>375995</v>
      </c>
      <c r="V55" s="183">
        <v>384146</v>
      </c>
      <c r="W55" s="183">
        <v>362607</v>
      </c>
      <c r="X55" s="183">
        <v>329296</v>
      </c>
      <c r="Y55" s="183">
        <v>0</v>
      </c>
      <c r="Z55" s="183">
        <v>0</v>
      </c>
      <c r="AA55" s="183">
        <v>0</v>
      </c>
      <c r="AB55" s="184">
        <f>SUM(O55:X55)/10</f>
        <v>310662.90000000002</v>
      </c>
      <c r="AC55" s="185">
        <f>(O55-D55)/D55</f>
        <v>-0.22184366959453464</v>
      </c>
      <c r="AD55" s="185">
        <f t="shared" si="8"/>
        <v>-0.65244752459473454</v>
      </c>
      <c r="AE55" s="185">
        <f t="shared" si="8"/>
        <v>-0.46250276753471825</v>
      </c>
      <c r="AF55" s="267">
        <f t="shared" si="8"/>
        <v>7.490358943933551E-3</v>
      </c>
      <c r="AG55" s="267">
        <f t="shared" si="8"/>
        <v>-6.0803070773790156E-3</v>
      </c>
      <c r="AH55" s="267">
        <f t="shared" si="8"/>
        <v>-9.2518400915056424E-3</v>
      </c>
      <c r="AI55" s="185">
        <f t="shared" si="8"/>
        <v>7.1146740508402626E-2</v>
      </c>
      <c r="AJ55" s="185">
        <f t="shared" si="8"/>
        <v>-4.9164746329908492E-2</v>
      </c>
      <c r="AK55" s="267">
        <f t="shared" si="8"/>
        <v>5.1726862208620588E-3</v>
      </c>
      <c r="AL55" s="185">
        <f t="shared" si="8"/>
        <v>2.7191425514459775E-2</v>
      </c>
      <c r="AM55" s="257" t="s">
        <v>46</v>
      </c>
      <c r="AN55" s="257" t="s">
        <v>46</v>
      </c>
      <c r="AO55" s="258" t="s">
        <v>46</v>
      </c>
    </row>
    <row r="56" spans="1:41" ht="17.25" customHeight="1" x14ac:dyDescent="0.35">
      <c r="A56" s="56" t="s">
        <v>29</v>
      </c>
      <c r="B56" s="56"/>
      <c r="C56" s="56"/>
      <c r="D56" s="23"/>
      <c r="E56" s="23"/>
      <c r="F56" s="23"/>
      <c r="G56" s="23"/>
      <c r="H56" s="23"/>
      <c r="I56" s="23"/>
      <c r="J56" s="23"/>
      <c r="K56" s="23"/>
      <c r="L56" s="23"/>
      <c r="M56" s="23"/>
      <c r="N56" s="59"/>
      <c r="O56" s="23"/>
      <c r="P56" s="23"/>
      <c r="Q56" s="23"/>
      <c r="R56" s="23"/>
      <c r="S56" s="23"/>
      <c r="T56" s="23"/>
      <c r="U56" s="23"/>
      <c r="V56" s="23"/>
      <c r="W56" s="23"/>
      <c r="X56" s="23"/>
      <c r="Y56" s="60"/>
      <c r="Z56" s="24"/>
      <c r="AA56" s="24"/>
      <c r="AB56" s="24"/>
      <c r="AC56" s="24"/>
      <c r="AD56" s="24"/>
      <c r="AE56" s="24"/>
      <c r="AF56" s="24"/>
      <c r="AG56" s="24"/>
      <c r="AH56" s="24"/>
      <c r="AI56" s="24"/>
      <c r="AJ56" s="24"/>
      <c r="AK56" s="113"/>
      <c r="AL56" s="113"/>
      <c r="AM56" s="113"/>
      <c r="AN56" s="113"/>
      <c r="AO56" s="153"/>
    </row>
    <row r="57" spans="1:41" ht="12" customHeight="1" x14ac:dyDescent="0.35">
      <c r="A57" s="75" t="s">
        <v>125</v>
      </c>
      <c r="B57" s="75"/>
      <c r="C57" s="75"/>
      <c r="D57" s="23"/>
      <c r="E57" s="23"/>
      <c r="F57" s="23"/>
      <c r="G57" s="23"/>
      <c r="H57" s="23"/>
      <c r="I57" s="23"/>
      <c r="J57" s="23"/>
      <c r="K57" s="23"/>
      <c r="L57" s="23"/>
      <c r="M57" s="23"/>
      <c r="N57" s="59"/>
      <c r="O57" s="23"/>
      <c r="P57" s="23"/>
      <c r="Q57" s="23"/>
      <c r="R57" s="23"/>
      <c r="S57" s="23"/>
      <c r="T57" s="23"/>
      <c r="U57" s="23"/>
      <c r="V57" s="23"/>
      <c r="W57" s="23"/>
      <c r="X57" s="23"/>
      <c r="Y57" s="60"/>
      <c r="Z57" s="24"/>
      <c r="AA57" s="24"/>
      <c r="AB57" s="24"/>
      <c r="AC57" s="24"/>
      <c r="AD57" s="24"/>
      <c r="AE57" s="24"/>
      <c r="AF57" s="24"/>
      <c r="AG57" s="24"/>
      <c r="AH57" s="24"/>
      <c r="AI57" s="24"/>
      <c r="AJ57" s="24"/>
      <c r="AK57" s="113"/>
      <c r="AL57" s="113"/>
      <c r="AM57" s="113"/>
      <c r="AN57" s="113"/>
      <c r="AO57" s="153"/>
    </row>
    <row r="58" spans="1:41" ht="12" customHeight="1" x14ac:dyDescent="0.4">
      <c r="A58" s="75" t="s">
        <v>30</v>
      </c>
      <c r="B58" s="75"/>
      <c r="C58" s="75"/>
      <c r="D58" s="223"/>
      <c r="E58" s="223"/>
      <c r="F58" s="223"/>
      <c r="G58" s="223"/>
      <c r="H58" s="223"/>
      <c r="I58" s="223"/>
      <c r="J58" s="223"/>
      <c r="K58" s="223"/>
      <c r="L58" s="223"/>
      <c r="M58" s="223"/>
      <c r="N58" s="224"/>
      <c r="O58" s="223"/>
      <c r="P58" s="223"/>
      <c r="Q58" s="223"/>
      <c r="R58" s="223"/>
      <c r="S58" s="223"/>
      <c r="T58" s="223"/>
      <c r="U58" s="223"/>
      <c r="V58" s="223"/>
      <c r="W58" s="223"/>
      <c r="X58" s="223"/>
      <c r="Y58" s="225"/>
      <c r="Z58" s="226"/>
      <c r="AA58" s="226"/>
      <c r="AB58" s="226"/>
      <c r="AC58" s="226"/>
      <c r="AD58" s="226"/>
      <c r="AE58" s="226"/>
      <c r="AF58" s="226"/>
      <c r="AG58" s="226"/>
      <c r="AH58" s="226"/>
      <c r="AI58" s="226"/>
      <c r="AJ58" s="226"/>
      <c r="AK58" s="119"/>
      <c r="AL58" s="119"/>
      <c r="AM58" s="119"/>
      <c r="AN58" s="119"/>
      <c r="AO58" s="256"/>
    </row>
    <row r="59" spans="1:41" ht="12" customHeight="1" x14ac:dyDescent="0.4">
      <c r="A59" s="75" t="s">
        <v>132</v>
      </c>
      <c r="B59" s="75"/>
      <c r="C59" s="75"/>
      <c r="D59" s="223"/>
      <c r="E59" s="223"/>
      <c r="F59" s="223"/>
      <c r="G59" s="223"/>
      <c r="H59" s="223"/>
      <c r="I59" s="223"/>
      <c r="J59" s="223"/>
      <c r="K59" s="223"/>
      <c r="L59" s="223"/>
      <c r="M59" s="223"/>
      <c r="N59" s="224"/>
      <c r="O59" s="223"/>
      <c r="P59" s="223"/>
      <c r="Q59" s="223"/>
      <c r="R59" s="223"/>
      <c r="S59" s="223"/>
      <c r="T59" s="223"/>
      <c r="U59" s="223"/>
      <c r="V59" s="223"/>
      <c r="W59" s="223"/>
      <c r="X59" s="223"/>
      <c r="Y59" s="225"/>
      <c r="Z59" s="226"/>
      <c r="AA59" s="226"/>
      <c r="AB59" s="226"/>
      <c r="AC59" s="226"/>
      <c r="AD59" s="226"/>
      <c r="AE59" s="226"/>
      <c r="AF59" s="226"/>
      <c r="AG59" s="226"/>
      <c r="AH59" s="226"/>
      <c r="AI59" s="226"/>
      <c r="AJ59" s="226"/>
      <c r="AK59" s="119"/>
      <c r="AL59" s="119"/>
      <c r="AM59" s="119"/>
      <c r="AN59" s="119"/>
      <c r="AO59" s="256"/>
    </row>
    <row r="60" spans="1:41" ht="12" customHeight="1" x14ac:dyDescent="0.4">
      <c r="A60" s="75" t="s">
        <v>218</v>
      </c>
      <c r="B60" s="75"/>
      <c r="C60" s="75"/>
      <c r="D60" s="223"/>
      <c r="E60" s="223"/>
      <c r="F60" s="223"/>
      <c r="G60" s="223"/>
      <c r="H60" s="223"/>
      <c r="I60" s="223"/>
      <c r="J60" s="223"/>
      <c r="K60" s="223"/>
      <c r="L60" s="223"/>
      <c r="M60" s="223"/>
      <c r="N60" s="224"/>
      <c r="O60" s="223"/>
      <c r="P60" s="223"/>
      <c r="Q60" s="223"/>
      <c r="R60" s="223"/>
      <c r="S60" s="223"/>
      <c r="T60" s="223"/>
      <c r="U60" s="223"/>
      <c r="V60" s="223"/>
      <c r="W60" s="223"/>
      <c r="X60" s="223"/>
      <c r="Y60" s="225"/>
      <c r="Z60" s="226"/>
      <c r="AA60" s="226"/>
      <c r="AB60" s="226"/>
      <c r="AC60" s="226"/>
      <c r="AD60" s="226"/>
      <c r="AE60" s="226"/>
      <c r="AF60" s="226"/>
      <c r="AG60" s="226"/>
      <c r="AH60" s="226"/>
      <c r="AI60" s="226"/>
      <c r="AJ60" s="226"/>
      <c r="AK60" s="119"/>
      <c r="AL60" s="119"/>
      <c r="AM60" s="119"/>
      <c r="AN60" s="119"/>
      <c r="AO60" s="256"/>
    </row>
    <row r="61" spans="1:41" ht="12" customHeight="1" x14ac:dyDescent="0.35">
      <c r="A61" s="75" t="s">
        <v>43</v>
      </c>
      <c r="B61" s="29"/>
      <c r="C61" s="29"/>
      <c r="D61" s="29"/>
      <c r="E61" s="29"/>
      <c r="F61" s="29"/>
      <c r="G61" s="29"/>
      <c r="H61" s="29"/>
      <c r="I61" s="29"/>
      <c r="J61" s="29"/>
      <c r="K61" s="23"/>
      <c r="L61" s="23"/>
      <c r="M61" s="23"/>
      <c r="N61" s="59"/>
      <c r="O61" s="23"/>
      <c r="P61" s="23"/>
      <c r="Q61" s="23"/>
      <c r="R61" s="23"/>
      <c r="S61" s="23"/>
      <c r="T61" s="23"/>
      <c r="U61" s="23"/>
      <c r="V61" s="23"/>
      <c r="W61" s="23"/>
      <c r="X61" s="23"/>
      <c r="Y61" s="60"/>
      <c r="Z61" s="24"/>
      <c r="AA61" s="24"/>
      <c r="AB61" s="24"/>
      <c r="AC61" s="24"/>
      <c r="AD61" s="24"/>
      <c r="AE61" s="24"/>
      <c r="AF61" s="24"/>
      <c r="AG61" s="24"/>
      <c r="AH61" s="24"/>
      <c r="AI61" s="24"/>
      <c r="AJ61" s="24"/>
      <c r="AK61" s="113"/>
      <c r="AL61" s="113"/>
      <c r="AM61" s="113"/>
      <c r="AN61" s="113"/>
      <c r="AO61" s="153"/>
    </row>
    <row r="62" spans="1:41" ht="12" customHeight="1" x14ac:dyDescent="0.35">
      <c r="A62" s="241" t="s">
        <v>49</v>
      </c>
      <c r="B62" s="241"/>
      <c r="C62" s="241"/>
      <c r="D62" s="241"/>
      <c r="E62" s="241"/>
      <c r="F62" s="241"/>
      <c r="G62" s="241"/>
      <c r="H62" s="241"/>
      <c r="I62" s="241"/>
      <c r="J62" s="241"/>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c r="AI62" s="228"/>
      <c r="AJ62" s="228"/>
      <c r="AK62" s="228"/>
      <c r="AL62" s="228"/>
      <c r="AM62" s="228"/>
      <c r="AN62" s="228"/>
      <c r="AO62" s="244"/>
    </row>
    <row r="63" spans="1:41" ht="12" customHeight="1" x14ac:dyDescent="0.35">
      <c r="A63" s="92" t="s">
        <v>59</v>
      </c>
      <c r="B63" s="92"/>
      <c r="C63" s="92"/>
      <c r="D63" s="29"/>
      <c r="E63" s="29"/>
      <c r="F63" s="29"/>
      <c r="G63" s="29"/>
      <c r="H63" s="29"/>
      <c r="I63" s="29"/>
      <c r="J63" s="29"/>
      <c r="K63" s="199"/>
      <c r="L63" s="199"/>
      <c r="M63" s="199"/>
      <c r="N63" s="59"/>
      <c r="O63" s="199"/>
      <c r="P63" s="199"/>
      <c r="Q63" s="199"/>
      <c r="R63" s="199"/>
      <c r="S63" s="199"/>
      <c r="T63" s="199"/>
      <c r="U63" s="199"/>
      <c r="V63" s="199"/>
      <c r="W63" s="199"/>
      <c r="X63" s="199"/>
      <c r="Y63" s="60"/>
      <c r="Z63" s="200"/>
      <c r="AA63" s="200"/>
      <c r="AB63" s="200"/>
      <c r="AC63" s="200"/>
      <c r="AD63" s="200"/>
      <c r="AE63" s="200"/>
      <c r="AF63" s="200"/>
      <c r="AG63" s="200"/>
      <c r="AH63" s="200"/>
      <c r="AI63" s="200"/>
      <c r="AJ63" s="200"/>
      <c r="AK63" s="113"/>
      <c r="AL63" s="113"/>
      <c r="AM63" s="113"/>
      <c r="AN63" s="113"/>
      <c r="AO63" s="153"/>
    </row>
    <row r="64" spans="1:41" ht="12" customHeight="1" x14ac:dyDescent="0.35">
      <c r="A64" s="278" t="s">
        <v>268</v>
      </c>
      <c r="B64" s="92"/>
      <c r="C64" s="92"/>
      <c r="D64" s="29"/>
      <c r="E64" s="29"/>
      <c r="F64" s="29"/>
      <c r="G64" s="29"/>
      <c r="H64" s="29"/>
      <c r="I64" s="29"/>
      <c r="J64" s="29"/>
      <c r="K64" s="29"/>
      <c r="L64" s="29"/>
      <c r="M64" s="29"/>
      <c r="N64" s="84"/>
      <c r="O64" s="29"/>
      <c r="P64" s="29"/>
      <c r="Q64" s="29"/>
      <c r="R64" s="29"/>
      <c r="S64" s="29"/>
      <c r="T64" s="29"/>
      <c r="U64" s="29"/>
      <c r="V64" s="29"/>
      <c r="W64" s="29"/>
      <c r="X64" s="29"/>
      <c r="Y64" s="85"/>
      <c r="Z64" s="30"/>
      <c r="AA64" s="30"/>
      <c r="AB64" s="30"/>
      <c r="AC64" s="30"/>
      <c r="AD64" s="30"/>
      <c r="AE64" s="30"/>
      <c r="AF64" s="30"/>
      <c r="AG64" s="30"/>
      <c r="AH64" s="30"/>
      <c r="AI64" s="30"/>
      <c r="AJ64" s="30"/>
      <c r="AK64" s="31"/>
      <c r="AL64" s="31"/>
      <c r="AM64" s="31"/>
      <c r="AN64" s="31"/>
      <c r="AO64" s="243"/>
    </row>
    <row r="65" spans="1:41" ht="12" customHeight="1" x14ac:dyDescent="0.35">
      <c r="A65" s="92" t="s">
        <v>45</v>
      </c>
      <c r="B65" s="92"/>
      <c r="C65" s="92"/>
      <c r="D65" s="29"/>
      <c r="E65" s="29"/>
      <c r="F65" s="29"/>
      <c r="G65" s="29"/>
      <c r="H65" s="29"/>
      <c r="I65" s="29"/>
      <c r="J65" s="29"/>
      <c r="K65" s="23"/>
      <c r="L65" s="23"/>
      <c r="M65" s="23"/>
      <c r="N65" s="59"/>
      <c r="O65" s="23"/>
      <c r="P65" s="23"/>
      <c r="Q65" s="23"/>
      <c r="R65" s="23"/>
      <c r="S65" s="23"/>
      <c r="T65" s="23"/>
      <c r="U65" s="23"/>
      <c r="V65" s="23"/>
      <c r="W65" s="23"/>
      <c r="X65" s="23"/>
      <c r="Y65" s="60"/>
      <c r="Z65" s="24"/>
      <c r="AA65" s="24"/>
      <c r="AB65" s="24"/>
      <c r="AC65" s="24"/>
      <c r="AD65" s="24"/>
      <c r="AE65" s="24"/>
      <c r="AF65" s="24"/>
      <c r="AG65" s="24"/>
      <c r="AH65" s="24"/>
      <c r="AI65" s="24"/>
      <c r="AJ65" s="24"/>
      <c r="AK65" s="113"/>
      <c r="AL65" s="113"/>
      <c r="AM65" s="113"/>
      <c r="AN65" s="113"/>
      <c r="AO65" s="153"/>
    </row>
    <row r="66" spans="1:41" ht="12" customHeight="1" x14ac:dyDescent="0.35">
      <c r="A66" s="75" t="s">
        <v>269</v>
      </c>
      <c r="B66" s="92"/>
      <c r="C66" s="92"/>
      <c r="D66" s="29"/>
      <c r="E66" s="29"/>
      <c r="F66" s="29"/>
      <c r="G66" s="29"/>
      <c r="H66" s="29"/>
      <c r="I66" s="29"/>
      <c r="J66" s="29"/>
      <c r="K66" s="23"/>
      <c r="L66" s="23"/>
      <c r="M66" s="23"/>
      <c r="N66" s="59"/>
      <c r="O66" s="23"/>
      <c r="P66" s="23"/>
      <c r="Q66" s="23"/>
      <c r="R66" s="23"/>
      <c r="S66" s="23"/>
      <c r="T66" s="23"/>
      <c r="U66" s="23"/>
      <c r="V66" s="23"/>
      <c r="W66" s="23"/>
      <c r="X66" s="23"/>
      <c r="Y66" s="60"/>
      <c r="Z66" s="24"/>
      <c r="AA66" s="24"/>
      <c r="AB66" s="24"/>
      <c r="AC66" s="24"/>
      <c r="AD66" s="24"/>
      <c r="AE66" s="24"/>
      <c r="AF66" s="24"/>
      <c r="AG66" s="24"/>
      <c r="AH66" s="24"/>
      <c r="AI66" s="24"/>
      <c r="AJ66" s="24"/>
      <c r="AK66" s="113"/>
      <c r="AL66" s="113"/>
      <c r="AM66" s="113"/>
      <c r="AN66" s="113"/>
      <c r="AO66" s="153"/>
    </row>
    <row r="67" spans="1:41" ht="12" customHeight="1" x14ac:dyDescent="0.35">
      <c r="A67" s="56" t="s">
        <v>32</v>
      </c>
      <c r="B67" s="56"/>
      <c r="C67" s="56"/>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53"/>
    </row>
    <row r="68" spans="1:41" ht="30" customHeight="1" x14ac:dyDescent="0.35">
      <c r="A68" s="61" t="s">
        <v>270</v>
      </c>
      <c r="B68" s="61"/>
      <c r="C68" s="61"/>
      <c r="D68" s="154"/>
      <c r="E68" s="154"/>
      <c r="F68" s="154"/>
      <c r="G68" s="154"/>
      <c r="H68" s="154"/>
      <c r="I68" s="154"/>
      <c r="J68" s="154"/>
      <c r="K68" s="154"/>
      <c r="L68" s="154"/>
      <c r="M68" s="154"/>
      <c r="N68" s="154"/>
      <c r="O68" s="154"/>
      <c r="P68" s="154"/>
      <c r="Q68" s="154"/>
      <c r="R68" s="154"/>
      <c r="S68" s="154"/>
      <c r="T68" s="154"/>
      <c r="U68" s="154"/>
      <c r="V68" s="154"/>
      <c r="W68" s="154"/>
      <c r="X68" s="154"/>
      <c r="Y68" s="154"/>
      <c r="Z68" s="154"/>
      <c r="AA68" s="154"/>
      <c r="AB68" s="154"/>
      <c r="AC68" s="154"/>
      <c r="AD68" s="154"/>
      <c r="AE68" s="154"/>
      <c r="AF68" s="154"/>
      <c r="AG68" s="154"/>
      <c r="AH68" s="154"/>
      <c r="AI68" s="154"/>
      <c r="AJ68" s="154"/>
      <c r="AK68" s="154"/>
      <c r="AL68" s="154"/>
      <c r="AM68" s="154"/>
      <c r="AN68" s="154"/>
      <c r="AO68" s="155"/>
    </row>
    <row r="69" spans="1:41" ht="20.25" customHeight="1" x14ac:dyDescent="0.35">
      <c r="A69" s="191" t="s">
        <v>256</v>
      </c>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240"/>
    </row>
    <row r="70" spans="1:41" ht="15.75" customHeight="1" x14ac:dyDescent="0.35">
      <c r="A70" s="137"/>
      <c r="B70" s="282" t="s">
        <v>145</v>
      </c>
      <c r="C70" s="283"/>
      <c r="D70" s="283"/>
      <c r="E70" s="283"/>
      <c r="F70" s="283"/>
      <c r="G70" s="283"/>
      <c r="H70" s="283"/>
      <c r="I70" s="283"/>
      <c r="J70" s="283"/>
      <c r="K70" s="283"/>
      <c r="L70" s="283"/>
      <c r="M70" s="283"/>
      <c r="N70" s="284"/>
      <c r="O70" s="279" t="s">
        <v>55</v>
      </c>
      <c r="P70" s="280"/>
      <c r="Q70" s="280"/>
      <c r="R70" s="280"/>
      <c r="S70" s="280"/>
      <c r="T70" s="280"/>
      <c r="U70" s="280"/>
      <c r="V70" s="280"/>
      <c r="W70" s="280"/>
      <c r="X70" s="280"/>
      <c r="Y70" s="280"/>
      <c r="Z70" s="280"/>
      <c r="AA70" s="280"/>
      <c r="AB70" s="281"/>
      <c r="AC70" s="281" t="s">
        <v>57</v>
      </c>
      <c r="AD70" s="281"/>
      <c r="AE70" s="281"/>
      <c r="AF70" s="281"/>
      <c r="AG70" s="281"/>
      <c r="AH70" s="281"/>
      <c r="AI70" s="281"/>
      <c r="AJ70" s="281"/>
      <c r="AK70" s="281"/>
      <c r="AL70" s="281"/>
      <c r="AM70" s="280"/>
      <c r="AN70" s="280"/>
      <c r="AO70" s="280"/>
    </row>
    <row r="71" spans="1:41" ht="44.15" customHeight="1" x14ac:dyDescent="0.35">
      <c r="A71" s="106" t="s">
        <v>35</v>
      </c>
      <c r="B71" s="107" t="s">
        <v>203</v>
      </c>
      <c r="C71" s="107" t="s">
        <v>204</v>
      </c>
      <c r="D71" s="107" t="s">
        <v>193</v>
      </c>
      <c r="E71" s="107" t="s">
        <v>194</v>
      </c>
      <c r="F71" s="107" t="s">
        <v>195</v>
      </c>
      <c r="G71" s="107" t="s">
        <v>196</v>
      </c>
      <c r="H71" s="107" t="s">
        <v>197</v>
      </c>
      <c r="I71" s="107" t="s">
        <v>198</v>
      </c>
      <c r="J71" s="107" t="s">
        <v>199</v>
      </c>
      <c r="K71" s="107" t="s">
        <v>200</v>
      </c>
      <c r="L71" s="107" t="s">
        <v>201</v>
      </c>
      <c r="M71" s="107" t="s">
        <v>202</v>
      </c>
      <c r="N71" s="107" t="s">
        <v>168</v>
      </c>
      <c r="O71" s="107" t="s">
        <v>219</v>
      </c>
      <c r="P71" s="107" t="s">
        <v>216</v>
      </c>
      <c r="Q71" s="107" t="s">
        <v>215</v>
      </c>
      <c r="R71" s="107" t="s">
        <v>214</v>
      </c>
      <c r="S71" s="107" t="s">
        <v>213</v>
      </c>
      <c r="T71" s="107" t="s">
        <v>212</v>
      </c>
      <c r="U71" s="107" t="s">
        <v>217</v>
      </c>
      <c r="V71" s="107" t="s">
        <v>211</v>
      </c>
      <c r="W71" s="107" t="s">
        <v>210</v>
      </c>
      <c r="X71" s="107" t="s">
        <v>209</v>
      </c>
      <c r="Y71" s="107" t="s">
        <v>208</v>
      </c>
      <c r="Z71" s="107" t="s">
        <v>207</v>
      </c>
      <c r="AA71" s="107" t="s">
        <v>206</v>
      </c>
      <c r="AB71" s="107" t="s">
        <v>205</v>
      </c>
      <c r="AC71" s="107" t="s">
        <v>60</v>
      </c>
      <c r="AD71" s="107" t="s">
        <v>61</v>
      </c>
      <c r="AE71" s="107" t="s">
        <v>62</v>
      </c>
      <c r="AF71" s="107" t="s">
        <v>63</v>
      </c>
      <c r="AG71" s="107" t="s">
        <v>64</v>
      </c>
      <c r="AH71" s="107" t="s">
        <v>65</v>
      </c>
      <c r="AI71" s="107" t="s">
        <v>66</v>
      </c>
      <c r="AJ71" s="107" t="s">
        <v>67</v>
      </c>
      <c r="AK71" s="107" t="s">
        <v>68</v>
      </c>
      <c r="AL71" s="107" t="s">
        <v>69</v>
      </c>
      <c r="AM71" s="107" t="s">
        <v>70</v>
      </c>
      <c r="AN71" s="107" t="s">
        <v>71</v>
      </c>
      <c r="AO71" s="131" t="s">
        <v>72</v>
      </c>
    </row>
    <row r="72" spans="1:41" x14ac:dyDescent="0.35">
      <c r="A72" s="74" t="s">
        <v>23</v>
      </c>
      <c r="B72" s="195">
        <v>855019</v>
      </c>
      <c r="C72" s="195">
        <v>721750</v>
      </c>
      <c r="D72" s="167">
        <v>810346</v>
      </c>
      <c r="E72" s="167">
        <v>793299</v>
      </c>
      <c r="F72" s="167">
        <v>830357</v>
      </c>
      <c r="G72" s="167">
        <v>762816</v>
      </c>
      <c r="H72" s="167">
        <v>794768</v>
      </c>
      <c r="I72" s="167">
        <v>750512</v>
      </c>
      <c r="J72" s="167">
        <v>761597</v>
      </c>
      <c r="K72" s="167">
        <v>843171</v>
      </c>
      <c r="L72" s="167">
        <v>787806</v>
      </c>
      <c r="M72" s="167">
        <v>765577</v>
      </c>
      <c r="N72" s="167">
        <f>SUM(B72:M72)/12</f>
        <v>789751.5</v>
      </c>
      <c r="O72" s="167">
        <v>807894</v>
      </c>
      <c r="P72" s="167">
        <v>669500</v>
      </c>
      <c r="Q72" s="167">
        <v>712767</v>
      </c>
      <c r="R72" s="167">
        <v>810817</v>
      </c>
      <c r="S72" s="167">
        <v>822717</v>
      </c>
      <c r="T72" s="167">
        <v>776823</v>
      </c>
      <c r="U72" s="167">
        <v>840167</v>
      </c>
      <c r="V72" s="167">
        <v>873464</v>
      </c>
      <c r="W72" s="167">
        <v>842433</v>
      </c>
      <c r="X72" s="167">
        <v>820163</v>
      </c>
      <c r="Y72" s="140">
        <v>0</v>
      </c>
      <c r="Z72" s="140">
        <v>0</v>
      </c>
      <c r="AA72" s="140">
        <v>0</v>
      </c>
      <c r="AB72" s="169">
        <f>SUM(O72:X72)/10</f>
        <v>797674.5</v>
      </c>
      <c r="AC72" s="198">
        <f t="shared" ref="AC72:AL76" si="9">(O72-D72)/D72</f>
        <v>-3.0258679625740116E-3</v>
      </c>
      <c r="AD72" s="124">
        <f t="shared" si="9"/>
        <v>-0.15605591334414892</v>
      </c>
      <c r="AE72" s="124">
        <f t="shared" si="9"/>
        <v>-0.14161378780452263</v>
      </c>
      <c r="AF72" s="124">
        <f t="shared" si="9"/>
        <v>6.2926052940682944E-2</v>
      </c>
      <c r="AG72" s="124">
        <f t="shared" si="9"/>
        <v>3.5166237191230645E-2</v>
      </c>
      <c r="AH72" s="124">
        <f t="shared" si="9"/>
        <v>3.5057400814377387E-2</v>
      </c>
      <c r="AI72" s="124">
        <f t="shared" si="9"/>
        <v>0.10316479713024079</v>
      </c>
      <c r="AJ72" s="124">
        <f t="shared" si="9"/>
        <v>3.5927469042459949E-2</v>
      </c>
      <c r="AK72" s="170">
        <f t="shared" si="9"/>
        <v>6.9340675242382008E-2</v>
      </c>
      <c r="AL72" s="170">
        <f t="shared" si="9"/>
        <v>7.1300470102941965E-2</v>
      </c>
      <c r="AM72" s="117" t="s">
        <v>46</v>
      </c>
      <c r="AN72" s="117" t="s">
        <v>46</v>
      </c>
      <c r="AO72" s="118" t="s">
        <v>46</v>
      </c>
    </row>
    <row r="73" spans="1:41" x14ac:dyDescent="0.35">
      <c r="A73" s="74" t="s">
        <v>24</v>
      </c>
      <c r="B73" s="197">
        <v>2.7917508265898187E-3</v>
      </c>
      <c r="C73" s="197">
        <v>3.1506754416349152E-3</v>
      </c>
      <c r="D73" s="198">
        <v>3.319569665303463E-3</v>
      </c>
      <c r="E73" s="198">
        <v>3.7526834144502893E-3</v>
      </c>
      <c r="F73" s="198">
        <v>3.8080006551398978E-3</v>
      </c>
      <c r="G73" s="198">
        <v>3.8633169729004112E-3</v>
      </c>
      <c r="H73" s="198">
        <v>4.2691703742475792E-3</v>
      </c>
      <c r="I73" s="198">
        <v>4.820709062613256E-3</v>
      </c>
      <c r="J73" s="198">
        <v>4.8240736242395913E-3</v>
      </c>
      <c r="K73" s="198">
        <v>4.7380661811186582E-3</v>
      </c>
      <c r="L73" s="198">
        <v>5.0989710664808337E-3</v>
      </c>
      <c r="M73" s="198">
        <v>5.5121823147769589E-3</v>
      </c>
      <c r="N73" s="198">
        <f>((B72*B73)+(C72*C73)+(D72*D73)+(E72*E73)+(F72*F73)+(G72*G73)+(H72*H73)+(I72*I73)+(J72*J73)+(K72*K73)+(L72*L73)+(M72*M73))/SUM(B72:M72)</f>
        <v>4.1525720432313206E-3</v>
      </c>
      <c r="O73" s="124">
        <v>0.27982631384810386</v>
      </c>
      <c r="P73" s="124">
        <v>0.68562658700522783</v>
      </c>
      <c r="Q73" s="124">
        <v>0.63204946356944136</v>
      </c>
      <c r="R73" s="124">
        <v>0.58763691437155363</v>
      </c>
      <c r="S73" s="124">
        <v>0.55158335126173397</v>
      </c>
      <c r="T73" s="124">
        <v>0.5373360469502062</v>
      </c>
      <c r="U73" s="124">
        <v>0.54840049656794421</v>
      </c>
      <c r="V73" s="124">
        <v>0.52240504474139748</v>
      </c>
      <c r="W73" s="124">
        <v>0.55291874843459365</v>
      </c>
      <c r="X73" s="124">
        <v>0.57741692809843892</v>
      </c>
      <c r="Y73" s="115" t="s">
        <v>46</v>
      </c>
      <c r="Z73" s="115" t="s">
        <v>46</v>
      </c>
      <c r="AA73" s="115" t="s">
        <v>46</v>
      </c>
      <c r="AB73" s="124">
        <f>((O72*O73)+(P72*P73)+(Q72*Q73)+(R72*R73)+(S72*S73)+(T72*T73)+(U72*U73)+(V72*V73)+(W72*W73)+(X72*X73))/SUM(O72:X72)</f>
        <v>0.54404421853776197</v>
      </c>
      <c r="AC73" s="117" t="s">
        <v>46</v>
      </c>
      <c r="AD73" s="117" t="s">
        <v>46</v>
      </c>
      <c r="AE73" s="117" t="s">
        <v>46</v>
      </c>
      <c r="AF73" s="117" t="s">
        <v>46</v>
      </c>
      <c r="AG73" s="117" t="s">
        <v>46</v>
      </c>
      <c r="AH73" s="117" t="s">
        <v>46</v>
      </c>
      <c r="AI73" s="117" t="s">
        <v>46</v>
      </c>
      <c r="AJ73" s="117" t="s">
        <v>46</v>
      </c>
      <c r="AK73" s="117" t="s">
        <v>46</v>
      </c>
      <c r="AL73" s="117" t="s">
        <v>46</v>
      </c>
      <c r="AM73" s="117" t="s">
        <v>46</v>
      </c>
      <c r="AN73" s="117" t="s">
        <v>46</v>
      </c>
      <c r="AO73" s="118" t="s">
        <v>46</v>
      </c>
    </row>
    <row r="74" spans="1:41" x14ac:dyDescent="0.35">
      <c r="A74" s="74" t="s">
        <v>25</v>
      </c>
      <c r="B74" s="195">
        <v>28260</v>
      </c>
      <c r="C74" s="195">
        <v>23653</v>
      </c>
      <c r="D74" s="167">
        <v>24428</v>
      </c>
      <c r="E74" s="167">
        <v>25073</v>
      </c>
      <c r="F74" s="167">
        <v>26609</v>
      </c>
      <c r="G74" s="167">
        <v>23819</v>
      </c>
      <c r="H74" s="167">
        <v>23599</v>
      </c>
      <c r="I74" s="167">
        <v>22310</v>
      </c>
      <c r="J74" s="167">
        <v>23687</v>
      </c>
      <c r="K74" s="167">
        <v>25751</v>
      </c>
      <c r="L74" s="167">
        <v>23821</v>
      </c>
      <c r="M74" s="167">
        <v>21561</v>
      </c>
      <c r="N74" s="167">
        <f>SUM(B74:M74)/12</f>
        <v>24380.916666666668</v>
      </c>
      <c r="O74" s="167">
        <v>24639</v>
      </c>
      <c r="P74" s="167">
        <v>25957</v>
      </c>
      <c r="Q74" s="167">
        <v>25851</v>
      </c>
      <c r="R74" s="167">
        <v>27017</v>
      </c>
      <c r="S74" s="167">
        <v>24288</v>
      </c>
      <c r="T74" s="167">
        <v>21437</v>
      </c>
      <c r="U74" s="167">
        <v>24283</v>
      </c>
      <c r="V74" s="167">
        <v>24920</v>
      </c>
      <c r="W74" s="167">
        <v>24734</v>
      </c>
      <c r="X74" s="167">
        <v>23804</v>
      </c>
      <c r="Y74" s="140">
        <v>0</v>
      </c>
      <c r="Z74" s="140">
        <v>0</v>
      </c>
      <c r="AA74" s="140">
        <v>0</v>
      </c>
      <c r="AB74" s="169">
        <f>SUM(O74:X74)/10</f>
        <v>24693</v>
      </c>
      <c r="AC74" s="198">
        <f>(O74-D74)/D74</f>
        <v>8.6376289503848035E-3</v>
      </c>
      <c r="AD74" s="124">
        <f t="shared" si="9"/>
        <v>3.5257049415706135E-2</v>
      </c>
      <c r="AE74" s="124">
        <f t="shared" si="9"/>
        <v>-2.848660227742493E-2</v>
      </c>
      <c r="AF74" s="124">
        <f t="shared" si="9"/>
        <v>0.13426256349972712</v>
      </c>
      <c r="AG74" s="124">
        <f t="shared" si="9"/>
        <v>2.9196152379338109E-2</v>
      </c>
      <c r="AH74" s="124">
        <f t="shared" si="9"/>
        <v>-3.9130434782608699E-2</v>
      </c>
      <c r="AI74" s="124">
        <f t="shared" si="9"/>
        <v>2.516148098112889E-2</v>
      </c>
      <c r="AJ74" s="124">
        <f t="shared" si="9"/>
        <v>-3.2270591433342398E-2</v>
      </c>
      <c r="AK74" s="124">
        <f t="shared" si="9"/>
        <v>3.8327526132404179E-2</v>
      </c>
      <c r="AL74" s="124">
        <f t="shared" si="9"/>
        <v>0.10403042530494876</v>
      </c>
      <c r="AM74" s="117" t="s">
        <v>46</v>
      </c>
      <c r="AN74" s="117" t="s">
        <v>46</v>
      </c>
      <c r="AO74" s="118" t="s">
        <v>46</v>
      </c>
    </row>
    <row r="75" spans="1:41" x14ac:dyDescent="0.35">
      <c r="A75" s="74" t="s">
        <v>26</v>
      </c>
      <c r="B75" s="197">
        <v>2.4062278839348905E-3</v>
      </c>
      <c r="C75" s="197">
        <v>2.6212319790301442E-3</v>
      </c>
      <c r="D75" s="198">
        <v>2.5790076960864584E-3</v>
      </c>
      <c r="E75" s="198">
        <v>1.6751086826466716E-3</v>
      </c>
      <c r="F75" s="198">
        <v>2.442782517193431E-3</v>
      </c>
      <c r="G75" s="198">
        <v>2.728913892270876E-3</v>
      </c>
      <c r="H75" s="198">
        <v>1.8644857832959025E-3</v>
      </c>
      <c r="I75" s="198">
        <v>1.7480950246526222E-3</v>
      </c>
      <c r="J75" s="198">
        <v>2.7019039979735721E-3</v>
      </c>
      <c r="K75" s="198">
        <v>1.7475049512640287E-3</v>
      </c>
      <c r="L75" s="198">
        <v>2.8126443054447758E-3</v>
      </c>
      <c r="M75" s="198">
        <v>3.0147024720560273E-3</v>
      </c>
      <c r="N75" s="198">
        <f>((B74*B75)+(C74*C75)+(D74*D75)+(E74*E75)+(F74*F75)+(G74*G75)+(H74*H75)+(I74*I75)+(J74*J75)+(K74*K75)+(L74*L75)+(M74*M75))/SUM(B74:M74)</f>
        <v>2.3549839184334744E-3</v>
      </c>
      <c r="O75" s="124">
        <v>0.14095539591704209</v>
      </c>
      <c r="P75" s="124">
        <v>0.37381053280425319</v>
      </c>
      <c r="Q75" s="124">
        <v>0.35445437313836992</v>
      </c>
      <c r="R75" s="124">
        <v>0.31831809601362104</v>
      </c>
      <c r="S75" s="124">
        <v>0.29582509881422925</v>
      </c>
      <c r="T75" s="124">
        <v>0.28973270513597987</v>
      </c>
      <c r="U75" s="124">
        <v>0.28015484083515219</v>
      </c>
      <c r="V75" s="124">
        <v>0.27078651685393257</v>
      </c>
      <c r="W75" s="124">
        <v>0.2919867389019164</v>
      </c>
      <c r="X75" s="124">
        <v>0.30977986892959164</v>
      </c>
      <c r="Y75" s="117" t="s">
        <v>46</v>
      </c>
      <c r="Z75" s="117" t="s">
        <v>46</v>
      </c>
      <c r="AA75" s="117" t="s">
        <v>46</v>
      </c>
      <c r="AB75" s="124">
        <f>((O74*O75)+(P74*P75)+(Q74*Q75)+(R74*R75)+(S74*S75)+(T74*T75)+(U74*U75)+(V74*V75)+(W74*W75)+(X74*X75))/SUM(O74:X74)</f>
        <v>0.29353258008342448</v>
      </c>
      <c r="AC75" s="117" t="s">
        <v>46</v>
      </c>
      <c r="AD75" s="117" t="s">
        <v>46</v>
      </c>
      <c r="AE75" s="117" t="s">
        <v>46</v>
      </c>
      <c r="AF75" s="117" t="s">
        <v>46</v>
      </c>
      <c r="AG75" s="117" t="s">
        <v>46</v>
      </c>
      <c r="AH75" s="117" t="s">
        <v>46</v>
      </c>
      <c r="AI75" s="117" t="s">
        <v>46</v>
      </c>
      <c r="AJ75" s="117" t="s">
        <v>46</v>
      </c>
      <c r="AK75" s="117" t="s">
        <v>46</v>
      </c>
      <c r="AL75" s="117" t="s">
        <v>46</v>
      </c>
      <c r="AM75" s="117" t="s">
        <v>46</v>
      </c>
      <c r="AN75" s="117" t="s">
        <v>46</v>
      </c>
      <c r="AO75" s="118" t="s">
        <v>46</v>
      </c>
    </row>
    <row r="76" spans="1:41" x14ac:dyDescent="0.35">
      <c r="A76" s="181" t="s">
        <v>28</v>
      </c>
      <c r="B76" s="235">
        <v>258216</v>
      </c>
      <c r="C76" s="235">
        <v>218969</v>
      </c>
      <c r="D76" s="229">
        <v>237902</v>
      </c>
      <c r="E76" s="229">
        <v>226393</v>
      </c>
      <c r="F76" s="229">
        <v>238246</v>
      </c>
      <c r="G76" s="229">
        <v>222143</v>
      </c>
      <c r="H76" s="229">
        <v>222277</v>
      </c>
      <c r="I76" s="229">
        <v>217887</v>
      </c>
      <c r="J76" s="229">
        <v>216318</v>
      </c>
      <c r="K76" s="229">
        <v>251542</v>
      </c>
      <c r="L76" s="229">
        <v>235772</v>
      </c>
      <c r="M76" s="229">
        <v>205512</v>
      </c>
      <c r="N76" s="229">
        <f>SUM(B76:M76)/12</f>
        <v>229264.75</v>
      </c>
      <c r="O76" s="229">
        <v>202874</v>
      </c>
      <c r="P76" s="229">
        <v>155511</v>
      </c>
      <c r="Q76" s="229">
        <v>174000</v>
      </c>
      <c r="R76" s="229">
        <v>193497</v>
      </c>
      <c r="S76" s="229">
        <v>200087</v>
      </c>
      <c r="T76" s="229">
        <v>196360</v>
      </c>
      <c r="U76" s="229">
        <v>205785</v>
      </c>
      <c r="V76" s="229">
        <v>250941</v>
      </c>
      <c r="W76" s="229">
        <v>224811</v>
      </c>
      <c r="X76" s="229">
        <v>204008</v>
      </c>
      <c r="Y76" s="187">
        <v>0</v>
      </c>
      <c r="Z76" s="187">
        <v>0</v>
      </c>
      <c r="AA76" s="187">
        <v>0</v>
      </c>
      <c r="AB76" s="230">
        <f>SUM(O76:X76)/10</f>
        <v>200787.4</v>
      </c>
      <c r="AC76" s="175">
        <f>(O76-D76)/D76</f>
        <v>-0.14723709762843523</v>
      </c>
      <c r="AD76" s="175">
        <f t="shared" si="9"/>
        <v>-0.31309271929785815</v>
      </c>
      <c r="AE76" s="175">
        <f t="shared" si="9"/>
        <v>-0.26966244973682663</v>
      </c>
      <c r="AF76" s="175">
        <f t="shared" si="9"/>
        <v>-0.12895297173442333</v>
      </c>
      <c r="AG76" s="175">
        <f t="shared" si="9"/>
        <v>-9.9830391808419225E-2</v>
      </c>
      <c r="AH76" s="175">
        <f t="shared" si="9"/>
        <v>-9.8798918705567562E-2</v>
      </c>
      <c r="AI76" s="175">
        <f t="shared" si="9"/>
        <v>-4.8692203145369317E-2</v>
      </c>
      <c r="AJ76" s="270">
        <f t="shared" si="9"/>
        <v>-2.3892630256577428E-3</v>
      </c>
      <c r="AK76" s="175">
        <f t="shared" si="9"/>
        <v>-4.6489829156982167E-2</v>
      </c>
      <c r="AL76" s="270">
        <f t="shared" si="9"/>
        <v>-7.3183074467670986E-3</v>
      </c>
      <c r="AM76" s="257" t="s">
        <v>46</v>
      </c>
      <c r="AN76" s="257" t="s">
        <v>46</v>
      </c>
      <c r="AO76" s="258" t="s">
        <v>46</v>
      </c>
    </row>
    <row r="77" spans="1:41" ht="17.25" customHeight="1" x14ac:dyDescent="0.35">
      <c r="A77" s="56" t="s">
        <v>29</v>
      </c>
      <c r="B77" s="56"/>
      <c r="C77" s="56"/>
      <c r="D77" s="23"/>
      <c r="E77" s="23"/>
      <c r="F77" s="23"/>
      <c r="G77" s="23"/>
      <c r="H77" s="23"/>
      <c r="I77" s="23"/>
      <c r="J77" s="23"/>
      <c r="K77" s="23"/>
      <c r="L77" s="23"/>
      <c r="M77" s="23"/>
      <c r="N77" s="59"/>
      <c r="O77" s="23"/>
      <c r="P77" s="23"/>
      <c r="Q77" s="23"/>
      <c r="R77" s="23"/>
      <c r="S77" s="23"/>
      <c r="T77" s="23"/>
      <c r="U77" s="23"/>
      <c r="V77" s="23"/>
      <c r="W77" s="23"/>
      <c r="X77" s="23"/>
      <c r="Y77" s="60"/>
      <c r="Z77" s="24"/>
      <c r="AA77" s="24"/>
      <c r="AB77" s="24"/>
      <c r="AC77" s="24"/>
      <c r="AD77" s="24"/>
      <c r="AE77" s="24"/>
      <c r="AF77" s="24"/>
      <c r="AG77" s="24"/>
      <c r="AH77" s="24"/>
      <c r="AI77" s="24"/>
      <c r="AJ77" s="24"/>
      <c r="AK77" s="113"/>
      <c r="AL77" s="113"/>
      <c r="AM77" s="113"/>
      <c r="AN77" s="113"/>
      <c r="AO77" s="153"/>
    </row>
    <row r="78" spans="1:41" ht="12" customHeight="1" x14ac:dyDescent="0.35">
      <c r="A78" s="75" t="s">
        <v>125</v>
      </c>
      <c r="B78" s="75"/>
      <c r="C78" s="75"/>
      <c r="D78" s="23"/>
      <c r="E78" s="23"/>
      <c r="F78" s="23"/>
      <c r="G78" s="23"/>
      <c r="H78" s="23"/>
      <c r="I78" s="23"/>
      <c r="J78" s="23"/>
      <c r="K78" s="23"/>
      <c r="L78" s="23"/>
      <c r="M78" s="23"/>
      <c r="N78" s="59"/>
      <c r="O78" s="23"/>
      <c r="P78" s="23"/>
      <c r="Q78" s="23"/>
      <c r="R78" s="23"/>
      <c r="S78" s="23"/>
      <c r="T78" s="23"/>
      <c r="U78" s="23"/>
      <c r="V78" s="23"/>
      <c r="W78" s="23"/>
      <c r="X78" s="23"/>
      <c r="Y78" s="60"/>
      <c r="Z78" s="24"/>
      <c r="AA78" s="24"/>
      <c r="AB78" s="24"/>
      <c r="AC78" s="24"/>
      <c r="AD78" s="24"/>
      <c r="AE78" s="24"/>
      <c r="AF78" s="24"/>
      <c r="AG78" s="24"/>
      <c r="AH78" s="24"/>
      <c r="AI78" s="24"/>
      <c r="AJ78" s="24"/>
      <c r="AK78" s="113"/>
      <c r="AL78" s="113"/>
      <c r="AM78" s="113"/>
      <c r="AN78" s="113"/>
      <c r="AO78" s="153"/>
    </row>
    <row r="79" spans="1:41" ht="12" customHeight="1" x14ac:dyDescent="0.4">
      <c r="A79" s="75" t="s">
        <v>30</v>
      </c>
      <c r="B79" s="75"/>
      <c r="C79" s="75"/>
      <c r="D79" s="223"/>
      <c r="E79" s="223"/>
      <c r="F79" s="223"/>
      <c r="G79" s="223"/>
      <c r="H79" s="223"/>
      <c r="I79" s="223"/>
      <c r="J79" s="223"/>
      <c r="K79" s="223"/>
      <c r="L79" s="223"/>
      <c r="M79" s="223"/>
      <c r="N79" s="224"/>
      <c r="O79" s="223"/>
      <c r="P79" s="223"/>
      <c r="Q79" s="223"/>
      <c r="R79" s="223"/>
      <c r="S79" s="223"/>
      <c r="T79" s="223"/>
      <c r="U79" s="223"/>
      <c r="V79" s="223"/>
      <c r="W79" s="223"/>
      <c r="X79" s="223"/>
      <c r="Y79" s="225"/>
      <c r="Z79" s="226"/>
      <c r="AA79" s="226"/>
      <c r="AB79" s="226"/>
      <c r="AC79" s="226"/>
      <c r="AD79" s="226"/>
      <c r="AE79" s="226"/>
      <c r="AF79" s="226"/>
      <c r="AG79" s="226"/>
      <c r="AH79" s="226"/>
      <c r="AI79" s="226"/>
      <c r="AJ79" s="226"/>
      <c r="AK79" s="119"/>
      <c r="AL79" s="119"/>
      <c r="AM79" s="119"/>
      <c r="AN79" s="119"/>
      <c r="AO79" s="256"/>
    </row>
    <row r="80" spans="1:41" ht="12" customHeight="1" x14ac:dyDescent="0.4">
      <c r="A80" s="75" t="s">
        <v>132</v>
      </c>
      <c r="B80" s="75"/>
      <c r="C80" s="75"/>
      <c r="D80" s="223"/>
      <c r="E80" s="223"/>
      <c r="F80" s="223"/>
      <c r="G80" s="223"/>
      <c r="H80" s="223"/>
      <c r="I80" s="223"/>
      <c r="J80" s="223"/>
      <c r="K80" s="223"/>
      <c r="L80" s="223"/>
      <c r="M80" s="223"/>
      <c r="N80" s="224"/>
      <c r="O80" s="223"/>
      <c r="P80" s="223"/>
      <c r="Q80" s="223"/>
      <c r="R80" s="223"/>
      <c r="S80" s="223"/>
      <c r="T80" s="223"/>
      <c r="U80" s="223"/>
      <c r="V80" s="223"/>
      <c r="W80" s="223"/>
      <c r="X80" s="223"/>
      <c r="Y80" s="225"/>
      <c r="Z80" s="226"/>
      <c r="AA80" s="226"/>
      <c r="AB80" s="226"/>
      <c r="AC80" s="226"/>
      <c r="AD80" s="226"/>
      <c r="AE80" s="226"/>
      <c r="AF80" s="226"/>
      <c r="AG80" s="226"/>
      <c r="AH80" s="226"/>
      <c r="AI80" s="226"/>
      <c r="AJ80" s="226"/>
      <c r="AK80" s="119"/>
      <c r="AL80" s="119"/>
      <c r="AM80" s="119"/>
      <c r="AN80" s="119"/>
      <c r="AO80" s="256"/>
    </row>
    <row r="81" spans="1:41" ht="12" customHeight="1" x14ac:dyDescent="0.4">
      <c r="A81" s="75" t="s">
        <v>218</v>
      </c>
      <c r="B81" s="75"/>
      <c r="C81" s="75"/>
      <c r="D81" s="223"/>
      <c r="E81" s="223"/>
      <c r="F81" s="223"/>
      <c r="G81" s="223"/>
      <c r="H81" s="223"/>
      <c r="I81" s="223"/>
      <c r="J81" s="223"/>
      <c r="K81" s="223"/>
      <c r="L81" s="223"/>
      <c r="M81" s="223"/>
      <c r="N81" s="224"/>
      <c r="O81" s="223"/>
      <c r="P81" s="223"/>
      <c r="Q81" s="223"/>
      <c r="R81" s="223"/>
      <c r="S81" s="223"/>
      <c r="T81" s="223"/>
      <c r="U81" s="223"/>
      <c r="V81" s="223"/>
      <c r="W81" s="223"/>
      <c r="X81" s="223"/>
      <c r="Y81" s="225"/>
      <c r="Z81" s="226"/>
      <c r="AA81" s="226"/>
      <c r="AB81" s="226"/>
      <c r="AC81" s="226"/>
      <c r="AD81" s="226"/>
      <c r="AE81" s="226"/>
      <c r="AF81" s="226"/>
      <c r="AG81" s="226"/>
      <c r="AH81" s="226"/>
      <c r="AI81" s="226"/>
      <c r="AJ81" s="226"/>
      <c r="AK81" s="119"/>
      <c r="AL81" s="119"/>
      <c r="AM81" s="119"/>
      <c r="AN81" s="119"/>
      <c r="AO81" s="256"/>
    </row>
    <row r="82" spans="1:41" ht="12" customHeight="1" x14ac:dyDescent="0.35">
      <c r="A82" s="75" t="s">
        <v>43</v>
      </c>
      <c r="B82" s="29"/>
      <c r="C82" s="29"/>
      <c r="D82" s="29"/>
      <c r="E82" s="29"/>
      <c r="F82" s="29"/>
      <c r="G82" s="29"/>
      <c r="H82" s="29"/>
      <c r="I82" s="29"/>
      <c r="J82" s="29"/>
      <c r="K82" s="23"/>
      <c r="L82" s="23"/>
      <c r="M82" s="23"/>
      <c r="N82" s="59"/>
      <c r="O82" s="23"/>
      <c r="P82" s="23"/>
      <c r="Q82" s="23"/>
      <c r="R82" s="23"/>
      <c r="S82" s="23"/>
      <c r="T82" s="23"/>
      <c r="U82" s="23"/>
      <c r="V82" s="23"/>
      <c r="W82" s="23"/>
      <c r="X82" s="23"/>
      <c r="Y82" s="60"/>
      <c r="Z82" s="24"/>
      <c r="AA82" s="24"/>
      <c r="AB82" s="24"/>
      <c r="AC82" s="24"/>
      <c r="AD82" s="24"/>
      <c r="AE82" s="24"/>
      <c r="AF82" s="24"/>
      <c r="AG82" s="24"/>
      <c r="AH82" s="24"/>
      <c r="AI82" s="24"/>
      <c r="AJ82" s="24"/>
      <c r="AK82" s="113"/>
      <c r="AL82" s="113"/>
      <c r="AM82" s="113"/>
      <c r="AN82" s="113"/>
      <c r="AO82" s="153"/>
    </row>
    <row r="83" spans="1:41" ht="12" customHeight="1" x14ac:dyDescent="0.35">
      <c r="A83" s="241" t="s">
        <v>49</v>
      </c>
      <c r="B83" s="241"/>
      <c r="C83" s="241"/>
      <c r="D83" s="241"/>
      <c r="E83" s="241"/>
      <c r="F83" s="241"/>
      <c r="G83" s="241"/>
      <c r="H83" s="241"/>
      <c r="I83" s="241"/>
      <c r="J83" s="241"/>
      <c r="K83" s="228"/>
      <c r="L83" s="228"/>
      <c r="M83" s="228"/>
      <c r="N83" s="228"/>
      <c r="O83" s="228"/>
      <c r="P83" s="228"/>
      <c r="Q83" s="228"/>
      <c r="R83" s="228"/>
      <c r="S83" s="228"/>
      <c r="T83" s="228"/>
      <c r="U83" s="228"/>
      <c r="V83" s="228"/>
      <c r="W83" s="228"/>
      <c r="X83" s="228"/>
      <c r="Y83" s="228"/>
      <c r="Z83" s="228"/>
      <c r="AA83" s="228"/>
      <c r="AB83" s="228"/>
      <c r="AC83" s="228"/>
      <c r="AD83" s="228"/>
      <c r="AE83" s="228"/>
      <c r="AF83" s="228"/>
      <c r="AG83" s="228"/>
      <c r="AH83" s="228"/>
      <c r="AI83" s="228"/>
      <c r="AJ83" s="228"/>
      <c r="AK83" s="228"/>
      <c r="AL83" s="228"/>
      <c r="AM83" s="228"/>
      <c r="AN83" s="228"/>
      <c r="AO83" s="244"/>
    </row>
    <row r="84" spans="1:41" ht="12" customHeight="1" x14ac:dyDescent="0.35">
      <c r="A84" s="92" t="s">
        <v>59</v>
      </c>
      <c r="B84" s="92"/>
      <c r="C84" s="92"/>
      <c r="D84" s="29"/>
      <c r="E84" s="29"/>
      <c r="F84" s="29"/>
      <c r="G84" s="29"/>
      <c r="H84" s="29"/>
      <c r="I84" s="29"/>
      <c r="J84" s="29"/>
      <c r="K84" s="199"/>
      <c r="L84" s="199"/>
      <c r="M84" s="199"/>
      <c r="N84" s="59"/>
      <c r="O84" s="199"/>
      <c r="P84" s="199"/>
      <c r="Q84" s="199"/>
      <c r="R84" s="199"/>
      <c r="S84" s="199"/>
      <c r="T84" s="199"/>
      <c r="U84" s="199"/>
      <c r="V84" s="199"/>
      <c r="W84" s="199"/>
      <c r="X84" s="199"/>
      <c r="Y84" s="60"/>
      <c r="Z84" s="200"/>
      <c r="AA84" s="200"/>
      <c r="AB84" s="200"/>
      <c r="AC84" s="200"/>
      <c r="AD84" s="200"/>
      <c r="AE84" s="200"/>
      <c r="AF84" s="200"/>
      <c r="AG84" s="200"/>
      <c r="AH84" s="200"/>
      <c r="AI84" s="200"/>
      <c r="AJ84" s="200"/>
      <c r="AK84" s="113"/>
      <c r="AL84" s="113"/>
      <c r="AM84" s="113"/>
      <c r="AN84" s="113"/>
      <c r="AO84" s="153"/>
    </row>
    <row r="85" spans="1:41" ht="12" customHeight="1" x14ac:dyDescent="0.35">
      <c r="A85" s="278" t="s">
        <v>268</v>
      </c>
      <c r="B85" s="92"/>
      <c r="C85" s="92"/>
      <c r="D85" s="29"/>
      <c r="E85" s="29"/>
      <c r="F85" s="29"/>
      <c r="G85" s="29"/>
      <c r="H85" s="29"/>
      <c r="I85" s="29"/>
      <c r="J85" s="29"/>
      <c r="K85" s="29"/>
      <c r="L85" s="29"/>
      <c r="M85" s="29"/>
      <c r="N85" s="84"/>
      <c r="O85" s="29"/>
      <c r="P85" s="29"/>
      <c r="Q85" s="29"/>
      <c r="R85" s="29"/>
      <c r="S85" s="29"/>
      <c r="T85" s="29"/>
      <c r="U85" s="29"/>
      <c r="V85" s="29"/>
      <c r="W85" s="29"/>
      <c r="X85" s="29"/>
      <c r="Y85" s="85"/>
      <c r="Z85" s="30"/>
      <c r="AA85" s="30"/>
      <c r="AB85" s="30"/>
      <c r="AC85" s="30"/>
      <c r="AD85" s="30"/>
      <c r="AE85" s="30"/>
      <c r="AF85" s="30"/>
      <c r="AG85" s="30"/>
      <c r="AH85" s="30"/>
      <c r="AI85" s="30"/>
      <c r="AJ85" s="30"/>
      <c r="AK85" s="31"/>
      <c r="AL85" s="31"/>
      <c r="AM85" s="31"/>
      <c r="AN85" s="31"/>
      <c r="AO85" s="243"/>
    </row>
    <row r="86" spans="1:41" ht="12" customHeight="1" x14ac:dyDescent="0.35">
      <c r="A86" s="92" t="s">
        <v>45</v>
      </c>
      <c r="B86" s="92"/>
      <c r="C86" s="92"/>
      <c r="D86" s="29"/>
      <c r="E86" s="29"/>
      <c r="F86" s="29"/>
      <c r="G86" s="29"/>
      <c r="H86" s="29"/>
      <c r="I86" s="29"/>
      <c r="J86" s="29"/>
      <c r="K86" s="23"/>
      <c r="L86" s="23"/>
      <c r="M86" s="23"/>
      <c r="N86" s="59"/>
      <c r="O86" s="23"/>
      <c r="P86" s="23"/>
      <c r="Q86" s="23"/>
      <c r="R86" s="23"/>
      <c r="S86" s="23"/>
      <c r="T86" s="23"/>
      <c r="U86" s="23"/>
      <c r="V86" s="23"/>
      <c r="W86" s="23"/>
      <c r="X86" s="23"/>
      <c r="Y86" s="60"/>
      <c r="Z86" s="24"/>
      <c r="AA86" s="24"/>
      <c r="AB86" s="24"/>
      <c r="AC86" s="24"/>
      <c r="AD86" s="24"/>
      <c r="AE86" s="24"/>
      <c r="AF86" s="24"/>
      <c r="AG86" s="24"/>
      <c r="AH86" s="24"/>
      <c r="AI86" s="24"/>
      <c r="AJ86" s="24"/>
      <c r="AK86" s="113"/>
      <c r="AL86" s="113"/>
      <c r="AM86" s="113"/>
      <c r="AN86" s="113"/>
      <c r="AO86" s="153"/>
    </row>
    <row r="87" spans="1:41" ht="12" customHeight="1" x14ac:dyDescent="0.35">
      <c r="A87" s="75" t="s">
        <v>269</v>
      </c>
      <c r="B87" s="92"/>
      <c r="C87" s="92"/>
      <c r="D87" s="29"/>
      <c r="E87" s="29"/>
      <c r="F87" s="29"/>
      <c r="G87" s="29"/>
      <c r="H87" s="29"/>
      <c r="I87" s="29"/>
      <c r="J87" s="29"/>
      <c r="K87" s="23"/>
      <c r="L87" s="23"/>
      <c r="M87" s="23"/>
      <c r="N87" s="59"/>
      <c r="O87" s="23"/>
      <c r="P87" s="23"/>
      <c r="Q87" s="23"/>
      <c r="R87" s="23"/>
      <c r="S87" s="23"/>
      <c r="T87" s="23"/>
      <c r="U87" s="23"/>
      <c r="V87" s="23"/>
      <c r="W87" s="23"/>
      <c r="X87" s="23"/>
      <c r="Y87" s="60"/>
      <c r="Z87" s="24"/>
      <c r="AA87" s="24"/>
      <c r="AB87" s="24"/>
      <c r="AC87" s="24"/>
      <c r="AD87" s="24"/>
      <c r="AE87" s="24"/>
      <c r="AF87" s="24"/>
      <c r="AG87" s="24"/>
      <c r="AH87" s="24"/>
      <c r="AI87" s="24"/>
      <c r="AJ87" s="24"/>
      <c r="AK87" s="113"/>
      <c r="AL87" s="113"/>
      <c r="AM87" s="113"/>
      <c r="AN87" s="113"/>
      <c r="AO87" s="153"/>
    </row>
    <row r="88" spans="1:41" ht="12" customHeight="1" x14ac:dyDescent="0.35">
      <c r="A88" s="56" t="s">
        <v>32</v>
      </c>
      <c r="B88" s="56"/>
      <c r="C88" s="56"/>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c r="AN88" s="113"/>
      <c r="AO88" s="153"/>
    </row>
    <row r="89" spans="1:41" ht="30" customHeight="1" x14ac:dyDescent="0.35">
      <c r="A89" s="61" t="s">
        <v>270</v>
      </c>
      <c r="B89" s="61"/>
      <c r="C89" s="61"/>
      <c r="D89" s="154"/>
      <c r="E89" s="154"/>
      <c r="F89" s="154"/>
      <c r="G89" s="154"/>
      <c r="H89" s="154"/>
      <c r="I89" s="154"/>
      <c r="J89" s="154"/>
      <c r="K89" s="154"/>
      <c r="L89" s="154"/>
      <c r="M89" s="154"/>
      <c r="N89" s="154"/>
      <c r="O89" s="154"/>
      <c r="P89" s="154"/>
      <c r="Q89" s="154"/>
      <c r="R89" s="154"/>
      <c r="S89" s="154"/>
      <c r="T89" s="154"/>
      <c r="U89" s="154"/>
      <c r="V89" s="154"/>
      <c r="W89" s="154"/>
      <c r="X89" s="154"/>
      <c r="Y89" s="154"/>
      <c r="Z89" s="154"/>
      <c r="AA89" s="154"/>
      <c r="AB89" s="154"/>
      <c r="AC89" s="154"/>
      <c r="AD89" s="154"/>
      <c r="AE89" s="154"/>
      <c r="AF89" s="154"/>
      <c r="AG89" s="154"/>
      <c r="AH89" s="154"/>
      <c r="AI89" s="154"/>
      <c r="AJ89" s="154"/>
      <c r="AK89" s="154"/>
      <c r="AL89" s="154"/>
      <c r="AM89" s="154"/>
      <c r="AN89" s="154"/>
      <c r="AO89" s="155"/>
    </row>
    <row r="90" spans="1:41" ht="20.25" customHeight="1" x14ac:dyDescent="0.35">
      <c r="A90" s="220" t="s">
        <v>255</v>
      </c>
      <c r="B90" s="165"/>
      <c r="C90" s="165"/>
      <c r="D90" s="165"/>
      <c r="E90" s="165"/>
      <c r="F90" s="165"/>
      <c r="G90" s="165"/>
      <c r="H90" s="165"/>
      <c r="I90" s="165"/>
      <c r="J90" s="165"/>
      <c r="K90" s="165"/>
      <c r="L90" s="165"/>
      <c r="M90" s="165"/>
      <c r="N90" s="165"/>
      <c r="O90" s="165"/>
      <c r="P90" s="165"/>
      <c r="Q90" s="165"/>
      <c r="R90" s="165"/>
      <c r="S90" s="165"/>
      <c r="T90" s="165"/>
      <c r="U90" s="165"/>
      <c r="V90" s="165"/>
      <c r="W90" s="165"/>
      <c r="X90" s="165"/>
      <c r="Y90" s="165"/>
      <c r="Z90" s="165"/>
      <c r="AA90" s="165"/>
      <c r="AB90" s="165"/>
      <c r="AC90" s="165"/>
      <c r="AD90" s="165"/>
      <c r="AE90" s="165"/>
      <c r="AF90" s="165"/>
      <c r="AG90" s="165"/>
      <c r="AH90" s="165"/>
      <c r="AI90" s="165"/>
      <c r="AJ90" s="165"/>
      <c r="AK90" s="165"/>
      <c r="AL90" s="165"/>
      <c r="AM90" s="165"/>
      <c r="AN90" s="165"/>
      <c r="AO90" s="166"/>
    </row>
    <row r="91" spans="1:41" x14ac:dyDescent="0.35">
      <c r="A91" s="137"/>
      <c r="B91" s="282" t="s">
        <v>145</v>
      </c>
      <c r="C91" s="283"/>
      <c r="D91" s="283"/>
      <c r="E91" s="283"/>
      <c r="F91" s="283"/>
      <c r="G91" s="283"/>
      <c r="H91" s="283"/>
      <c r="I91" s="283"/>
      <c r="J91" s="283"/>
      <c r="K91" s="283"/>
      <c r="L91" s="283"/>
      <c r="M91" s="283"/>
      <c r="N91" s="284"/>
      <c r="O91" s="279" t="s">
        <v>55</v>
      </c>
      <c r="P91" s="280"/>
      <c r="Q91" s="280"/>
      <c r="R91" s="280"/>
      <c r="S91" s="280"/>
      <c r="T91" s="280"/>
      <c r="U91" s="280"/>
      <c r="V91" s="280"/>
      <c r="W91" s="280"/>
      <c r="X91" s="280"/>
      <c r="Y91" s="280"/>
      <c r="Z91" s="280"/>
      <c r="AA91" s="280"/>
      <c r="AB91" s="281"/>
      <c r="AC91" s="281" t="s">
        <v>57</v>
      </c>
      <c r="AD91" s="281"/>
      <c r="AE91" s="281"/>
      <c r="AF91" s="281"/>
      <c r="AG91" s="281"/>
      <c r="AH91" s="281"/>
      <c r="AI91" s="281"/>
      <c r="AJ91" s="281"/>
      <c r="AK91" s="281"/>
      <c r="AL91" s="281"/>
      <c r="AM91" s="280"/>
      <c r="AN91" s="280"/>
      <c r="AO91" s="280"/>
    </row>
    <row r="92" spans="1:41" ht="44.15" customHeight="1" x14ac:dyDescent="0.35">
      <c r="A92" s="106" t="s">
        <v>35</v>
      </c>
      <c r="B92" s="107" t="s">
        <v>203</v>
      </c>
      <c r="C92" s="107" t="s">
        <v>204</v>
      </c>
      <c r="D92" s="107" t="s">
        <v>193</v>
      </c>
      <c r="E92" s="107" t="s">
        <v>194</v>
      </c>
      <c r="F92" s="107" t="s">
        <v>195</v>
      </c>
      <c r="G92" s="107" t="s">
        <v>196</v>
      </c>
      <c r="H92" s="107" t="s">
        <v>197</v>
      </c>
      <c r="I92" s="107" t="s">
        <v>198</v>
      </c>
      <c r="J92" s="107" t="s">
        <v>199</v>
      </c>
      <c r="K92" s="107" t="s">
        <v>200</v>
      </c>
      <c r="L92" s="107" t="s">
        <v>201</v>
      </c>
      <c r="M92" s="107" t="s">
        <v>202</v>
      </c>
      <c r="N92" s="107" t="s">
        <v>168</v>
      </c>
      <c r="O92" s="107" t="s">
        <v>219</v>
      </c>
      <c r="P92" s="107" t="s">
        <v>216</v>
      </c>
      <c r="Q92" s="107" t="s">
        <v>215</v>
      </c>
      <c r="R92" s="107" t="s">
        <v>214</v>
      </c>
      <c r="S92" s="107" t="s">
        <v>213</v>
      </c>
      <c r="T92" s="107" t="s">
        <v>212</v>
      </c>
      <c r="U92" s="107" t="s">
        <v>217</v>
      </c>
      <c r="V92" s="107" t="s">
        <v>211</v>
      </c>
      <c r="W92" s="107" t="s">
        <v>210</v>
      </c>
      <c r="X92" s="107" t="s">
        <v>209</v>
      </c>
      <c r="Y92" s="107" t="s">
        <v>208</v>
      </c>
      <c r="Z92" s="107" t="s">
        <v>207</v>
      </c>
      <c r="AA92" s="107" t="s">
        <v>206</v>
      </c>
      <c r="AB92" s="107" t="s">
        <v>205</v>
      </c>
      <c r="AC92" s="107" t="s">
        <v>60</v>
      </c>
      <c r="AD92" s="107" t="s">
        <v>61</v>
      </c>
      <c r="AE92" s="107" t="s">
        <v>62</v>
      </c>
      <c r="AF92" s="107" t="s">
        <v>63</v>
      </c>
      <c r="AG92" s="107" t="s">
        <v>64</v>
      </c>
      <c r="AH92" s="107" t="s">
        <v>65</v>
      </c>
      <c r="AI92" s="107" t="s">
        <v>66</v>
      </c>
      <c r="AJ92" s="107" t="s">
        <v>67</v>
      </c>
      <c r="AK92" s="107" t="s">
        <v>68</v>
      </c>
      <c r="AL92" s="107" t="s">
        <v>69</v>
      </c>
      <c r="AM92" s="107" t="s">
        <v>70</v>
      </c>
      <c r="AN92" s="107" t="s">
        <v>71</v>
      </c>
      <c r="AO92" s="131" t="s">
        <v>72</v>
      </c>
    </row>
    <row r="93" spans="1:41" x14ac:dyDescent="0.35">
      <c r="A93" s="74" t="s">
        <v>23</v>
      </c>
      <c r="B93" s="195">
        <v>1146848</v>
      </c>
      <c r="C93" s="195">
        <v>946146</v>
      </c>
      <c r="D93" s="167">
        <v>1082450</v>
      </c>
      <c r="E93" s="167">
        <v>1075228</v>
      </c>
      <c r="F93" s="167">
        <v>1127477</v>
      </c>
      <c r="G93" s="167">
        <v>1028479</v>
      </c>
      <c r="H93" s="167">
        <v>1075898</v>
      </c>
      <c r="I93" s="167">
        <v>1013016</v>
      </c>
      <c r="J93" s="167">
        <v>1029834</v>
      </c>
      <c r="K93" s="167">
        <v>1139795</v>
      </c>
      <c r="L93" s="167">
        <v>1057767</v>
      </c>
      <c r="M93" s="167">
        <v>994460</v>
      </c>
      <c r="N93" s="167">
        <f>SUM(B93:M93)/12</f>
        <v>1059783.1666666667</v>
      </c>
      <c r="O93" s="167">
        <v>1086104</v>
      </c>
      <c r="P93" s="167">
        <v>913207</v>
      </c>
      <c r="Q93" s="167">
        <v>986861</v>
      </c>
      <c r="R93" s="167">
        <v>1134193</v>
      </c>
      <c r="S93" s="167">
        <v>1162573</v>
      </c>
      <c r="T93" s="167">
        <v>1096386</v>
      </c>
      <c r="U93" s="167">
        <v>1180167</v>
      </c>
      <c r="V93" s="167">
        <v>1219859</v>
      </c>
      <c r="W93" s="167">
        <v>1168373</v>
      </c>
      <c r="X93" s="167">
        <v>1128977</v>
      </c>
      <c r="Y93" s="140">
        <v>0</v>
      </c>
      <c r="Z93" s="140">
        <v>0</v>
      </c>
      <c r="AA93" s="140">
        <v>0</v>
      </c>
      <c r="AB93" s="169">
        <f>SUM(O93:X93)/10</f>
        <v>1107670</v>
      </c>
      <c r="AC93" s="198">
        <f t="shared" ref="AC93:AL97" si="10">(O93-D93)/D93</f>
        <v>3.3756755508337569E-3</v>
      </c>
      <c r="AD93" s="124">
        <f t="shared" si="10"/>
        <v>-0.15068525001209046</v>
      </c>
      <c r="AE93" s="124">
        <f t="shared" si="10"/>
        <v>-0.12471740000017739</v>
      </c>
      <c r="AF93" s="124">
        <f t="shared" si="10"/>
        <v>0.1027867365303521</v>
      </c>
      <c r="AG93" s="124">
        <f t="shared" si="10"/>
        <v>8.056061076421743E-2</v>
      </c>
      <c r="AH93" s="124">
        <f t="shared" si="10"/>
        <v>8.2298798834371814E-2</v>
      </c>
      <c r="AI93" s="124">
        <f t="shared" si="10"/>
        <v>0.14597789546664802</v>
      </c>
      <c r="AJ93" s="124">
        <f t="shared" si="10"/>
        <v>7.0244210581727418E-2</v>
      </c>
      <c r="AK93" s="124">
        <f t="shared" si="10"/>
        <v>0.10456556122473097</v>
      </c>
      <c r="AL93" s="124">
        <f t="shared" si="10"/>
        <v>0.13526637572149711</v>
      </c>
      <c r="AM93" s="117" t="s">
        <v>46</v>
      </c>
      <c r="AN93" s="117" t="s">
        <v>46</v>
      </c>
      <c r="AO93" s="118" t="s">
        <v>46</v>
      </c>
    </row>
    <row r="94" spans="1:41" x14ac:dyDescent="0.35">
      <c r="A94" s="74" t="s">
        <v>24</v>
      </c>
      <c r="B94" s="197">
        <v>3.1896118753313427E-3</v>
      </c>
      <c r="C94" s="197">
        <v>3.7869419730147355E-3</v>
      </c>
      <c r="D94" s="198">
        <v>3.8939442930389393E-3</v>
      </c>
      <c r="E94" s="198">
        <v>4.4790500247389392E-3</v>
      </c>
      <c r="F94" s="198">
        <v>4.3521952110774764E-3</v>
      </c>
      <c r="G94" s="198">
        <v>4.625276743618489E-3</v>
      </c>
      <c r="H94" s="198">
        <v>4.9279764438636374E-3</v>
      </c>
      <c r="I94" s="198">
        <v>5.5250854872973378E-3</v>
      </c>
      <c r="J94" s="198">
        <v>5.8193844833244971E-3</v>
      </c>
      <c r="K94" s="198">
        <v>5.935277835049285E-3</v>
      </c>
      <c r="L94" s="198">
        <v>6.4702339929303904E-3</v>
      </c>
      <c r="M94" s="198">
        <v>7.0048066287231262E-3</v>
      </c>
      <c r="N94" s="198">
        <f>((B93*B94)+(C93*C94)+(D93*D94)+(E93*E94)+(F93*F94)+(G93*G94)+(H93*H94)+(I93*I94)+(J93*J94)+(K93*K94)+(L93*L94)+(M93*M94))/SUM(B93:M93)</f>
        <v>4.98553241787353E-3</v>
      </c>
      <c r="O94" s="124">
        <v>0.312760104004773</v>
      </c>
      <c r="P94" s="124">
        <v>0.72639281126841992</v>
      </c>
      <c r="Q94" s="124">
        <v>0.67452153849427632</v>
      </c>
      <c r="R94" s="124">
        <v>0.62606452341003693</v>
      </c>
      <c r="S94" s="124">
        <v>0.58937890351831668</v>
      </c>
      <c r="T94" s="124">
        <v>0.57510858402059128</v>
      </c>
      <c r="U94" s="124">
        <v>0.58491044064102793</v>
      </c>
      <c r="V94" s="124">
        <v>0.56182722757302284</v>
      </c>
      <c r="W94" s="124">
        <v>0.59153626453196029</v>
      </c>
      <c r="X94" s="124">
        <v>0.6139708780604034</v>
      </c>
      <c r="Y94" s="115" t="s">
        <v>46</v>
      </c>
      <c r="Z94" s="115" t="s">
        <v>46</v>
      </c>
      <c r="AA94" s="115" t="s">
        <v>46</v>
      </c>
      <c r="AB94" s="124">
        <f>((O93*O94)+(P93*P94)+(Q93*Q94)+(R93*R94)+(S93*S94)+(T93*T94)+(U93*U94)+(V93*V94)+(W93*W94)+(X93*X94))/SUM(O93:X93)</f>
        <v>0.58270486697301538</v>
      </c>
      <c r="AC94" s="117" t="s">
        <v>46</v>
      </c>
      <c r="AD94" s="117" t="s">
        <v>46</v>
      </c>
      <c r="AE94" s="117" t="s">
        <v>46</v>
      </c>
      <c r="AF94" s="117" t="s">
        <v>46</v>
      </c>
      <c r="AG94" s="117" t="s">
        <v>46</v>
      </c>
      <c r="AH94" s="117" t="s">
        <v>46</v>
      </c>
      <c r="AI94" s="117" t="s">
        <v>46</v>
      </c>
      <c r="AJ94" s="117" t="s">
        <v>46</v>
      </c>
      <c r="AK94" s="117" t="s">
        <v>46</v>
      </c>
      <c r="AL94" s="117" t="s">
        <v>46</v>
      </c>
      <c r="AM94" s="117" t="s">
        <v>46</v>
      </c>
      <c r="AN94" s="117" t="s">
        <v>46</v>
      </c>
      <c r="AO94" s="118" t="s">
        <v>46</v>
      </c>
    </row>
    <row r="95" spans="1:41" x14ac:dyDescent="0.35">
      <c r="A95" s="74" t="s">
        <v>25</v>
      </c>
      <c r="B95" s="195">
        <v>46784</v>
      </c>
      <c r="C95" s="195">
        <v>38122</v>
      </c>
      <c r="D95" s="167">
        <v>40285</v>
      </c>
      <c r="E95" s="167">
        <v>42633</v>
      </c>
      <c r="F95" s="167">
        <v>44329</v>
      </c>
      <c r="G95" s="167">
        <v>39183</v>
      </c>
      <c r="H95" s="167">
        <v>39562</v>
      </c>
      <c r="I95" s="167">
        <v>36610</v>
      </c>
      <c r="J95" s="167">
        <v>40186</v>
      </c>
      <c r="K95" s="167">
        <v>43511</v>
      </c>
      <c r="L95" s="167">
        <v>39733</v>
      </c>
      <c r="M95" s="167">
        <v>34375</v>
      </c>
      <c r="N95" s="167">
        <f>SUM(B95:M95)/12</f>
        <v>40442.75</v>
      </c>
      <c r="O95" s="167">
        <v>41435</v>
      </c>
      <c r="P95" s="167">
        <v>46947</v>
      </c>
      <c r="Q95" s="167">
        <v>46505</v>
      </c>
      <c r="R95" s="167">
        <v>46008</v>
      </c>
      <c r="S95" s="167">
        <v>41774</v>
      </c>
      <c r="T95" s="167">
        <v>36500</v>
      </c>
      <c r="U95" s="167">
        <v>42079</v>
      </c>
      <c r="V95" s="167">
        <v>43415</v>
      </c>
      <c r="W95" s="167">
        <v>44300</v>
      </c>
      <c r="X95" s="167">
        <v>40371</v>
      </c>
      <c r="Y95" s="140">
        <v>0</v>
      </c>
      <c r="Z95" s="140">
        <v>0</v>
      </c>
      <c r="AA95" s="140">
        <v>0</v>
      </c>
      <c r="AB95" s="169">
        <f>SUM(O95:X95)/10</f>
        <v>42933.4</v>
      </c>
      <c r="AC95" s="124">
        <f>(O95-D95)/D95</f>
        <v>2.8546605436266602E-2</v>
      </c>
      <c r="AD95" s="124">
        <f t="shared" si="10"/>
        <v>0.1011892196186053</v>
      </c>
      <c r="AE95" s="124">
        <f t="shared" si="10"/>
        <v>4.9087504793701643E-2</v>
      </c>
      <c r="AF95" s="124">
        <f t="shared" si="10"/>
        <v>0.17418268126483424</v>
      </c>
      <c r="AG95" s="124">
        <f t="shared" si="10"/>
        <v>5.5912239017238761E-2</v>
      </c>
      <c r="AH95" s="198">
        <f t="shared" si="10"/>
        <v>-3.0046435400163888E-3</v>
      </c>
      <c r="AI95" s="124">
        <f t="shared" si="10"/>
        <v>4.7105957298561686E-2</v>
      </c>
      <c r="AJ95" s="198">
        <f t="shared" si="10"/>
        <v>-2.2063386270138588E-3</v>
      </c>
      <c r="AK95" s="124">
        <f t="shared" si="10"/>
        <v>0.11494223944831752</v>
      </c>
      <c r="AL95" s="124">
        <f t="shared" si="10"/>
        <v>0.17442909090909092</v>
      </c>
      <c r="AM95" s="117" t="s">
        <v>46</v>
      </c>
      <c r="AN95" s="117" t="s">
        <v>46</v>
      </c>
      <c r="AO95" s="118" t="s">
        <v>46</v>
      </c>
    </row>
    <row r="96" spans="1:41" x14ac:dyDescent="0.35">
      <c r="A96" s="74" t="s">
        <v>26</v>
      </c>
      <c r="B96" s="197">
        <v>2.6932284541723666E-3</v>
      </c>
      <c r="C96" s="197">
        <v>3.2527149677351662E-3</v>
      </c>
      <c r="D96" s="198">
        <v>2.6064291920069507E-3</v>
      </c>
      <c r="E96" s="198">
        <v>2.1110407430863414E-3</v>
      </c>
      <c r="F96" s="198">
        <v>2.2784181912517765E-3</v>
      </c>
      <c r="G96" s="198">
        <v>2.6542122859403313E-3</v>
      </c>
      <c r="H96" s="198">
        <v>2.199079925180729E-3</v>
      </c>
      <c r="I96" s="198">
        <v>2.4583447145588638E-3</v>
      </c>
      <c r="J96" s="198">
        <v>3.2100731598068981E-3</v>
      </c>
      <c r="K96" s="198">
        <v>2.5280963434533795E-3</v>
      </c>
      <c r="L96" s="198">
        <v>3.2718395288551081E-3</v>
      </c>
      <c r="M96" s="198">
        <v>3.0836363636363635E-3</v>
      </c>
      <c r="N96" s="198">
        <f>((B95*B96)+(C95*C96)+(D95*D96)+(E95*E96)+(F95*F96)+(G95*G96)+(H95*H96)+(I95*I96)+(J95*J96)+(K95*K96)+(L95*L96)+(M95*M96))/SUM(B95:M95)</f>
        <v>2.6828047054169163E-3</v>
      </c>
      <c r="O96" s="124">
        <v>0.18675033184505851</v>
      </c>
      <c r="P96" s="124">
        <v>0.44667390887596653</v>
      </c>
      <c r="Q96" s="124">
        <v>0.41763251263305023</v>
      </c>
      <c r="R96" s="124">
        <v>0.38017301338897586</v>
      </c>
      <c r="S96" s="124">
        <v>0.34868578541676643</v>
      </c>
      <c r="T96" s="124">
        <v>0.35071232876712327</v>
      </c>
      <c r="U96" s="124">
        <v>0.33959932507901802</v>
      </c>
      <c r="V96" s="124">
        <v>0.33253483818956581</v>
      </c>
      <c r="W96" s="124">
        <v>0.34164785553047405</v>
      </c>
      <c r="X96" s="124">
        <v>0.36558420648485301</v>
      </c>
      <c r="Y96" s="117" t="s">
        <v>46</v>
      </c>
      <c r="Z96" s="117" t="s">
        <v>46</v>
      </c>
      <c r="AA96" s="117" t="s">
        <v>46</v>
      </c>
      <c r="AB96" s="124">
        <f>((O95*O96)+(P95*P96)+(Q95*Q96)+(R95*R96)+(S95*S96)+(T95*T96)+(U95*U96)+(V95*V96)+(W95*W96)+(X95*X96))/SUM(O95:X95)</f>
        <v>0.35312600446272596</v>
      </c>
      <c r="AC96" s="117" t="s">
        <v>46</v>
      </c>
      <c r="AD96" s="117" t="s">
        <v>46</v>
      </c>
      <c r="AE96" s="117" t="s">
        <v>46</v>
      </c>
      <c r="AF96" s="117" t="s">
        <v>46</v>
      </c>
      <c r="AG96" s="117" t="s">
        <v>46</v>
      </c>
      <c r="AH96" s="117" t="s">
        <v>46</v>
      </c>
      <c r="AI96" s="117" t="s">
        <v>46</v>
      </c>
      <c r="AJ96" s="117" t="s">
        <v>46</v>
      </c>
      <c r="AK96" s="117" t="s">
        <v>46</v>
      </c>
      <c r="AL96" s="117" t="s">
        <v>46</v>
      </c>
      <c r="AM96" s="117" t="s">
        <v>46</v>
      </c>
      <c r="AN96" s="117" t="s">
        <v>46</v>
      </c>
      <c r="AO96" s="118" t="s">
        <v>46</v>
      </c>
    </row>
    <row r="97" spans="1:41" x14ac:dyDescent="0.35">
      <c r="A97" s="181" t="s">
        <v>28</v>
      </c>
      <c r="B97" s="235">
        <v>295892</v>
      </c>
      <c r="C97" s="235">
        <v>247827</v>
      </c>
      <c r="D97" s="229">
        <v>273407</v>
      </c>
      <c r="E97" s="229">
        <v>267463</v>
      </c>
      <c r="F97" s="229">
        <v>282958</v>
      </c>
      <c r="G97" s="229">
        <v>259210</v>
      </c>
      <c r="H97" s="229">
        <v>262874</v>
      </c>
      <c r="I97" s="229">
        <v>247929</v>
      </c>
      <c r="J97" s="229">
        <v>255271</v>
      </c>
      <c r="K97" s="229">
        <v>306443</v>
      </c>
      <c r="L97" s="229">
        <v>277149</v>
      </c>
      <c r="M97" s="229">
        <v>235494</v>
      </c>
      <c r="N97" s="229">
        <f>SUM(B97:M97)/12</f>
        <v>267659.75</v>
      </c>
      <c r="O97" s="229">
        <v>229995</v>
      </c>
      <c r="P97" s="229">
        <v>154914</v>
      </c>
      <c r="Q97" s="229">
        <v>176784</v>
      </c>
      <c r="R97" s="229">
        <v>216059</v>
      </c>
      <c r="S97" s="229">
        <v>228046</v>
      </c>
      <c r="T97" s="229">
        <v>220144</v>
      </c>
      <c r="U97" s="229">
        <v>240577</v>
      </c>
      <c r="V97" s="229">
        <v>290415</v>
      </c>
      <c r="W97" s="229">
        <v>259103</v>
      </c>
      <c r="X97" s="229">
        <v>233220</v>
      </c>
      <c r="Y97" s="187">
        <v>0</v>
      </c>
      <c r="Z97" s="187">
        <v>0</v>
      </c>
      <c r="AA97" s="187">
        <v>0</v>
      </c>
      <c r="AB97" s="230">
        <f>SUM(O97:X97)/10</f>
        <v>224925.7</v>
      </c>
      <c r="AC97" s="175">
        <f>(O97-D97)/D97</f>
        <v>-0.15878159666723968</v>
      </c>
      <c r="AD97" s="175">
        <f t="shared" si="10"/>
        <v>-0.42080212964036146</v>
      </c>
      <c r="AE97" s="175">
        <f t="shared" si="10"/>
        <v>-0.37522883254758654</v>
      </c>
      <c r="AF97" s="175">
        <f t="shared" si="10"/>
        <v>-0.16647120095675322</v>
      </c>
      <c r="AG97" s="175">
        <f t="shared" si="10"/>
        <v>-0.13248932948865236</v>
      </c>
      <c r="AH97" s="175">
        <f t="shared" si="10"/>
        <v>-0.11206837441364262</v>
      </c>
      <c r="AI97" s="175">
        <f t="shared" si="10"/>
        <v>-5.7562355300837149E-2</v>
      </c>
      <c r="AJ97" s="175">
        <f t="shared" si="10"/>
        <v>-5.2303364736672076E-2</v>
      </c>
      <c r="AK97" s="175">
        <f t="shared" si="10"/>
        <v>-6.5112989763628948E-2</v>
      </c>
      <c r="AL97" s="175">
        <f t="shared" si="10"/>
        <v>-9.656296975719127E-3</v>
      </c>
      <c r="AM97" s="257" t="s">
        <v>46</v>
      </c>
      <c r="AN97" s="257" t="s">
        <v>46</v>
      </c>
      <c r="AO97" s="258" t="s">
        <v>46</v>
      </c>
    </row>
    <row r="98" spans="1:41" ht="17.25" customHeight="1" x14ac:dyDescent="0.35">
      <c r="A98" s="56" t="s">
        <v>29</v>
      </c>
      <c r="B98" s="56"/>
      <c r="C98" s="56"/>
      <c r="D98" s="23"/>
      <c r="E98" s="23"/>
      <c r="F98" s="23"/>
      <c r="G98" s="23"/>
      <c r="H98" s="23"/>
      <c r="I98" s="23"/>
      <c r="J98" s="23"/>
      <c r="K98" s="23"/>
      <c r="L98" s="23"/>
      <c r="M98" s="23"/>
      <c r="N98" s="59"/>
      <c r="O98" s="23"/>
      <c r="P98" s="23"/>
      <c r="Q98" s="23"/>
      <c r="R98" s="23"/>
      <c r="S98" s="23"/>
      <c r="T98" s="23"/>
      <c r="U98" s="23"/>
      <c r="V98" s="23"/>
      <c r="W98" s="23"/>
      <c r="X98" s="23"/>
      <c r="Y98" s="60"/>
      <c r="Z98" s="24"/>
      <c r="AA98" s="24"/>
      <c r="AB98" s="24"/>
      <c r="AC98" s="24"/>
      <c r="AD98" s="24"/>
      <c r="AE98" s="24"/>
      <c r="AF98" s="24"/>
      <c r="AG98" s="24"/>
      <c r="AH98" s="24"/>
      <c r="AI98" s="24"/>
      <c r="AJ98" s="24"/>
      <c r="AK98" s="113"/>
      <c r="AL98" s="113"/>
      <c r="AM98" s="113"/>
      <c r="AN98" s="113"/>
      <c r="AO98" s="153"/>
    </row>
    <row r="99" spans="1:41" ht="12" customHeight="1" x14ac:dyDescent="0.35">
      <c r="A99" s="75" t="s">
        <v>125</v>
      </c>
      <c r="B99" s="75"/>
      <c r="C99" s="75"/>
      <c r="D99" s="23"/>
      <c r="E99" s="23"/>
      <c r="F99" s="23"/>
      <c r="G99" s="23"/>
      <c r="H99" s="23"/>
      <c r="I99" s="23"/>
      <c r="J99" s="23"/>
      <c r="K99" s="23"/>
      <c r="L99" s="23"/>
      <c r="M99" s="23"/>
      <c r="N99" s="59"/>
      <c r="O99" s="23"/>
      <c r="P99" s="23"/>
      <c r="Q99" s="23"/>
      <c r="R99" s="23"/>
      <c r="S99" s="23"/>
      <c r="T99" s="23"/>
      <c r="U99" s="23"/>
      <c r="V99" s="23"/>
      <c r="W99" s="23"/>
      <c r="X99" s="23"/>
      <c r="Y99" s="60"/>
      <c r="Z99" s="24"/>
      <c r="AA99" s="24"/>
      <c r="AB99" s="24"/>
      <c r="AC99" s="24"/>
      <c r="AD99" s="24"/>
      <c r="AE99" s="24"/>
      <c r="AF99" s="24"/>
      <c r="AG99" s="24"/>
      <c r="AH99" s="24"/>
      <c r="AI99" s="24"/>
      <c r="AJ99" s="24"/>
      <c r="AK99" s="113"/>
      <c r="AL99" s="113"/>
      <c r="AM99" s="113"/>
      <c r="AN99" s="113"/>
      <c r="AO99" s="153"/>
    </row>
    <row r="100" spans="1:41" ht="12" customHeight="1" x14ac:dyDescent="0.4">
      <c r="A100" s="75" t="s">
        <v>30</v>
      </c>
      <c r="B100" s="75"/>
      <c r="C100" s="75"/>
      <c r="D100" s="223"/>
      <c r="E100" s="223"/>
      <c r="F100" s="223"/>
      <c r="G100" s="223"/>
      <c r="H100" s="223"/>
      <c r="I100" s="223"/>
      <c r="J100" s="223"/>
      <c r="K100" s="223"/>
      <c r="L100" s="223"/>
      <c r="M100" s="223"/>
      <c r="N100" s="224"/>
      <c r="O100" s="223"/>
      <c r="P100" s="223"/>
      <c r="Q100" s="223"/>
      <c r="R100" s="223"/>
      <c r="S100" s="223"/>
      <c r="T100" s="223"/>
      <c r="U100" s="223"/>
      <c r="V100" s="223"/>
      <c r="W100" s="223"/>
      <c r="X100" s="223"/>
      <c r="Y100" s="225"/>
      <c r="Z100" s="226"/>
      <c r="AA100" s="226"/>
      <c r="AB100" s="226"/>
      <c r="AC100" s="226"/>
      <c r="AD100" s="226"/>
      <c r="AE100" s="226"/>
      <c r="AF100" s="226"/>
      <c r="AG100" s="226"/>
      <c r="AH100" s="226"/>
      <c r="AI100" s="226"/>
      <c r="AJ100" s="226"/>
      <c r="AK100" s="119"/>
      <c r="AL100" s="119"/>
      <c r="AM100" s="119"/>
      <c r="AN100" s="119"/>
      <c r="AO100" s="256"/>
    </row>
    <row r="101" spans="1:41" ht="12" customHeight="1" x14ac:dyDescent="0.4">
      <c r="A101" s="75" t="s">
        <v>132</v>
      </c>
      <c r="B101" s="75"/>
      <c r="C101" s="75"/>
      <c r="D101" s="223"/>
      <c r="E101" s="223"/>
      <c r="F101" s="223"/>
      <c r="G101" s="223"/>
      <c r="H101" s="223"/>
      <c r="I101" s="223"/>
      <c r="J101" s="223"/>
      <c r="K101" s="223"/>
      <c r="L101" s="223"/>
      <c r="M101" s="223"/>
      <c r="N101" s="224"/>
      <c r="O101" s="223"/>
      <c r="P101" s="223"/>
      <c r="Q101" s="223"/>
      <c r="R101" s="223"/>
      <c r="S101" s="223"/>
      <c r="T101" s="223"/>
      <c r="U101" s="223"/>
      <c r="V101" s="223"/>
      <c r="W101" s="223"/>
      <c r="X101" s="223"/>
      <c r="Y101" s="225"/>
      <c r="Z101" s="226"/>
      <c r="AA101" s="226"/>
      <c r="AB101" s="226"/>
      <c r="AC101" s="226"/>
      <c r="AD101" s="226"/>
      <c r="AE101" s="226"/>
      <c r="AF101" s="226"/>
      <c r="AG101" s="226"/>
      <c r="AH101" s="226"/>
      <c r="AI101" s="226"/>
      <c r="AJ101" s="226"/>
      <c r="AK101" s="119"/>
      <c r="AL101" s="119"/>
      <c r="AM101" s="119"/>
      <c r="AN101" s="119"/>
      <c r="AO101" s="256"/>
    </row>
    <row r="102" spans="1:41" ht="12" customHeight="1" x14ac:dyDescent="0.4">
      <c r="A102" s="75" t="s">
        <v>218</v>
      </c>
      <c r="B102" s="75"/>
      <c r="C102" s="75"/>
      <c r="D102" s="223"/>
      <c r="E102" s="223"/>
      <c r="F102" s="223"/>
      <c r="G102" s="223"/>
      <c r="H102" s="223"/>
      <c r="I102" s="223"/>
      <c r="J102" s="223"/>
      <c r="K102" s="223"/>
      <c r="L102" s="223"/>
      <c r="M102" s="223"/>
      <c r="N102" s="224"/>
      <c r="O102" s="223"/>
      <c r="P102" s="223"/>
      <c r="Q102" s="223"/>
      <c r="R102" s="223"/>
      <c r="S102" s="223"/>
      <c r="T102" s="223"/>
      <c r="U102" s="223"/>
      <c r="V102" s="223"/>
      <c r="W102" s="223"/>
      <c r="X102" s="223"/>
      <c r="Y102" s="225"/>
      <c r="Z102" s="226"/>
      <c r="AA102" s="226"/>
      <c r="AB102" s="226"/>
      <c r="AC102" s="226"/>
      <c r="AD102" s="226"/>
      <c r="AE102" s="226"/>
      <c r="AF102" s="226"/>
      <c r="AG102" s="226"/>
      <c r="AH102" s="226"/>
      <c r="AI102" s="226"/>
      <c r="AJ102" s="226"/>
      <c r="AK102" s="119"/>
      <c r="AL102" s="119"/>
      <c r="AM102" s="119"/>
      <c r="AN102" s="119"/>
      <c r="AO102" s="256"/>
    </row>
    <row r="103" spans="1:41" ht="12" customHeight="1" x14ac:dyDescent="0.35">
      <c r="A103" s="75" t="s">
        <v>43</v>
      </c>
      <c r="B103" s="29"/>
      <c r="C103" s="29"/>
      <c r="D103" s="29"/>
      <c r="E103" s="29"/>
      <c r="F103" s="29"/>
      <c r="G103" s="29"/>
      <c r="H103" s="29"/>
      <c r="I103" s="29"/>
      <c r="J103" s="29"/>
      <c r="K103" s="23"/>
      <c r="L103" s="23"/>
      <c r="M103" s="23"/>
      <c r="N103" s="59"/>
      <c r="O103" s="23"/>
      <c r="P103" s="23"/>
      <c r="Q103" s="23"/>
      <c r="R103" s="23"/>
      <c r="S103" s="23"/>
      <c r="T103" s="23"/>
      <c r="U103" s="23"/>
      <c r="V103" s="23"/>
      <c r="W103" s="23"/>
      <c r="X103" s="23"/>
      <c r="Y103" s="60"/>
      <c r="Z103" s="24"/>
      <c r="AA103" s="24"/>
      <c r="AB103" s="24"/>
      <c r="AC103" s="24"/>
      <c r="AD103" s="24"/>
      <c r="AE103" s="24"/>
      <c r="AF103" s="24"/>
      <c r="AG103" s="24"/>
      <c r="AH103" s="24"/>
      <c r="AI103" s="24"/>
      <c r="AJ103" s="24"/>
      <c r="AK103" s="113"/>
      <c r="AL103" s="113"/>
      <c r="AM103" s="113"/>
      <c r="AN103" s="113"/>
      <c r="AO103" s="153"/>
    </row>
    <row r="104" spans="1:41" ht="12" customHeight="1" x14ac:dyDescent="0.35">
      <c r="A104" s="241" t="s">
        <v>49</v>
      </c>
      <c r="B104" s="241"/>
      <c r="C104" s="241"/>
      <c r="D104" s="241"/>
      <c r="E104" s="241"/>
      <c r="F104" s="241"/>
      <c r="G104" s="241"/>
      <c r="H104" s="241"/>
      <c r="I104" s="241"/>
      <c r="J104" s="241"/>
      <c r="K104" s="228"/>
      <c r="L104" s="228"/>
      <c r="M104" s="228"/>
      <c r="N104" s="228"/>
      <c r="O104" s="228"/>
      <c r="P104" s="228"/>
      <c r="Q104" s="228"/>
      <c r="R104" s="228"/>
      <c r="S104" s="228"/>
      <c r="T104" s="228"/>
      <c r="U104" s="228"/>
      <c r="V104" s="228"/>
      <c r="W104" s="228"/>
      <c r="X104" s="228"/>
      <c r="Y104" s="228"/>
      <c r="Z104" s="228"/>
      <c r="AA104" s="228"/>
      <c r="AB104" s="228"/>
      <c r="AC104" s="228"/>
      <c r="AD104" s="228"/>
      <c r="AE104" s="228"/>
      <c r="AF104" s="228"/>
      <c r="AG104" s="228"/>
      <c r="AH104" s="228"/>
      <c r="AI104" s="228"/>
      <c r="AJ104" s="228"/>
      <c r="AK104" s="228"/>
      <c r="AL104" s="228"/>
      <c r="AM104" s="228"/>
      <c r="AN104" s="228"/>
      <c r="AO104" s="244"/>
    </row>
    <row r="105" spans="1:41" ht="12" customHeight="1" x14ac:dyDescent="0.35">
      <c r="A105" s="92" t="s">
        <v>59</v>
      </c>
      <c r="B105" s="92"/>
      <c r="C105" s="92"/>
      <c r="D105" s="29"/>
      <c r="E105" s="29"/>
      <c r="F105" s="29"/>
      <c r="G105" s="29"/>
      <c r="H105" s="29"/>
      <c r="I105" s="29"/>
      <c r="J105" s="29"/>
      <c r="K105" s="199"/>
      <c r="L105" s="199"/>
      <c r="M105" s="199"/>
      <c r="N105" s="59"/>
      <c r="O105" s="199"/>
      <c r="P105" s="199"/>
      <c r="Q105" s="199"/>
      <c r="R105" s="199"/>
      <c r="S105" s="199"/>
      <c r="T105" s="199"/>
      <c r="U105" s="199"/>
      <c r="V105" s="199"/>
      <c r="W105" s="199"/>
      <c r="X105" s="199"/>
      <c r="Y105" s="60"/>
      <c r="Z105" s="200"/>
      <c r="AA105" s="200"/>
      <c r="AB105" s="200"/>
      <c r="AC105" s="200"/>
      <c r="AD105" s="200"/>
      <c r="AE105" s="200"/>
      <c r="AF105" s="200"/>
      <c r="AG105" s="200"/>
      <c r="AH105" s="200"/>
      <c r="AI105" s="200"/>
      <c r="AJ105" s="200"/>
      <c r="AK105" s="113"/>
      <c r="AL105" s="113"/>
      <c r="AM105" s="113"/>
      <c r="AN105" s="113"/>
      <c r="AO105" s="153"/>
    </row>
    <row r="106" spans="1:41" ht="12" customHeight="1" x14ac:dyDescent="0.35">
      <c r="A106" s="278" t="s">
        <v>268</v>
      </c>
      <c r="B106" s="92"/>
      <c r="C106" s="92"/>
      <c r="D106" s="29"/>
      <c r="E106" s="29"/>
      <c r="F106" s="29"/>
      <c r="G106" s="29"/>
      <c r="H106" s="29"/>
      <c r="I106" s="29"/>
      <c r="J106" s="29"/>
      <c r="K106" s="29"/>
      <c r="L106" s="29"/>
      <c r="M106" s="29"/>
      <c r="N106" s="84"/>
      <c r="O106" s="29"/>
      <c r="P106" s="29"/>
      <c r="Q106" s="29"/>
      <c r="R106" s="29"/>
      <c r="S106" s="29"/>
      <c r="T106" s="29"/>
      <c r="U106" s="29"/>
      <c r="V106" s="29"/>
      <c r="W106" s="29"/>
      <c r="X106" s="29"/>
      <c r="Y106" s="85"/>
      <c r="Z106" s="30"/>
      <c r="AA106" s="30"/>
      <c r="AB106" s="30"/>
      <c r="AC106" s="30"/>
      <c r="AD106" s="30"/>
      <c r="AE106" s="30"/>
      <c r="AF106" s="30"/>
      <c r="AG106" s="30"/>
      <c r="AH106" s="30"/>
      <c r="AI106" s="30"/>
      <c r="AJ106" s="30"/>
      <c r="AK106" s="31"/>
      <c r="AL106" s="31"/>
      <c r="AM106" s="31"/>
      <c r="AN106" s="31"/>
      <c r="AO106" s="243"/>
    </row>
    <row r="107" spans="1:41" ht="12" customHeight="1" x14ac:dyDescent="0.35">
      <c r="A107" s="92" t="s">
        <v>45</v>
      </c>
      <c r="B107" s="92"/>
      <c r="C107" s="92"/>
      <c r="D107" s="29"/>
      <c r="E107" s="29"/>
      <c r="F107" s="29"/>
      <c r="G107" s="29"/>
      <c r="H107" s="29"/>
      <c r="I107" s="29"/>
      <c r="J107" s="29"/>
      <c r="K107" s="23"/>
      <c r="L107" s="23"/>
      <c r="M107" s="23"/>
      <c r="N107" s="59"/>
      <c r="O107" s="23"/>
      <c r="P107" s="23"/>
      <c r="Q107" s="23"/>
      <c r="R107" s="23"/>
      <c r="S107" s="23"/>
      <c r="T107" s="23"/>
      <c r="U107" s="23"/>
      <c r="V107" s="23"/>
      <c r="W107" s="23"/>
      <c r="X107" s="23"/>
      <c r="Y107" s="60"/>
      <c r="Z107" s="24"/>
      <c r="AA107" s="24"/>
      <c r="AB107" s="24"/>
      <c r="AC107" s="24"/>
      <c r="AD107" s="24"/>
      <c r="AE107" s="24"/>
      <c r="AF107" s="24"/>
      <c r="AG107" s="24"/>
      <c r="AH107" s="24"/>
      <c r="AI107" s="24"/>
      <c r="AJ107" s="24"/>
      <c r="AK107" s="113"/>
      <c r="AL107" s="113"/>
      <c r="AM107" s="113"/>
      <c r="AN107" s="113"/>
      <c r="AO107" s="153"/>
    </row>
    <row r="108" spans="1:41" ht="12" customHeight="1" x14ac:dyDescent="0.35">
      <c r="A108" s="75" t="s">
        <v>269</v>
      </c>
      <c r="B108" s="92"/>
      <c r="C108" s="92"/>
      <c r="D108" s="29"/>
      <c r="E108" s="29"/>
      <c r="F108" s="29"/>
      <c r="G108" s="29"/>
      <c r="H108" s="29"/>
      <c r="I108" s="29"/>
      <c r="J108" s="29"/>
      <c r="K108" s="23"/>
      <c r="L108" s="23"/>
      <c r="M108" s="23"/>
      <c r="N108" s="59"/>
      <c r="O108" s="23"/>
      <c r="P108" s="23"/>
      <c r="Q108" s="23"/>
      <c r="R108" s="23"/>
      <c r="S108" s="23"/>
      <c r="T108" s="23"/>
      <c r="U108" s="23"/>
      <c r="V108" s="23"/>
      <c r="W108" s="23"/>
      <c r="X108" s="23"/>
      <c r="Y108" s="60"/>
      <c r="Z108" s="24"/>
      <c r="AA108" s="24"/>
      <c r="AB108" s="24"/>
      <c r="AC108" s="24"/>
      <c r="AD108" s="24"/>
      <c r="AE108" s="24"/>
      <c r="AF108" s="24"/>
      <c r="AG108" s="24"/>
      <c r="AH108" s="24"/>
      <c r="AI108" s="24"/>
      <c r="AJ108" s="24"/>
      <c r="AK108" s="113"/>
      <c r="AL108" s="113"/>
      <c r="AM108" s="113"/>
      <c r="AN108" s="113"/>
      <c r="AO108" s="153"/>
    </row>
    <row r="109" spans="1:41" ht="12" customHeight="1" x14ac:dyDescent="0.35">
      <c r="A109" s="56" t="s">
        <v>32</v>
      </c>
      <c r="B109" s="56"/>
      <c r="C109" s="56"/>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N109" s="113"/>
      <c r="AO109" s="153"/>
    </row>
    <row r="110" spans="1:41" ht="30" customHeight="1" x14ac:dyDescent="0.35">
      <c r="A110" s="61" t="s">
        <v>270</v>
      </c>
      <c r="B110" s="61"/>
      <c r="C110" s="61"/>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35"/>
    </row>
    <row r="111" spans="1:41" ht="20.25" customHeight="1" x14ac:dyDescent="0.35">
      <c r="A111" s="191" t="s">
        <v>254</v>
      </c>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240"/>
    </row>
    <row r="112" spans="1:41" x14ac:dyDescent="0.35">
      <c r="A112" s="137"/>
      <c r="B112" s="282" t="s">
        <v>145</v>
      </c>
      <c r="C112" s="283"/>
      <c r="D112" s="283"/>
      <c r="E112" s="283"/>
      <c r="F112" s="283"/>
      <c r="G112" s="283"/>
      <c r="H112" s="283"/>
      <c r="I112" s="283"/>
      <c r="J112" s="283"/>
      <c r="K112" s="283"/>
      <c r="L112" s="283"/>
      <c r="M112" s="283"/>
      <c r="N112" s="284"/>
      <c r="O112" s="279" t="s">
        <v>55</v>
      </c>
      <c r="P112" s="280"/>
      <c r="Q112" s="280"/>
      <c r="R112" s="280"/>
      <c r="S112" s="280"/>
      <c r="T112" s="280"/>
      <c r="U112" s="280"/>
      <c r="V112" s="280"/>
      <c r="W112" s="280"/>
      <c r="X112" s="280"/>
      <c r="Y112" s="280"/>
      <c r="Z112" s="280"/>
      <c r="AA112" s="280"/>
      <c r="AB112" s="281"/>
      <c r="AC112" s="281" t="s">
        <v>57</v>
      </c>
      <c r="AD112" s="281"/>
      <c r="AE112" s="281"/>
      <c r="AF112" s="281"/>
      <c r="AG112" s="281"/>
      <c r="AH112" s="281"/>
      <c r="AI112" s="281"/>
      <c r="AJ112" s="281"/>
      <c r="AK112" s="281"/>
      <c r="AL112" s="281"/>
      <c r="AM112" s="280"/>
      <c r="AN112" s="280"/>
      <c r="AO112" s="280"/>
    </row>
    <row r="113" spans="1:41" ht="44.15" customHeight="1" x14ac:dyDescent="0.35">
      <c r="A113" s="106" t="s">
        <v>35</v>
      </c>
      <c r="B113" s="107" t="s">
        <v>203</v>
      </c>
      <c r="C113" s="107" t="s">
        <v>204</v>
      </c>
      <c r="D113" s="107" t="s">
        <v>193</v>
      </c>
      <c r="E113" s="107" t="s">
        <v>194</v>
      </c>
      <c r="F113" s="107" t="s">
        <v>195</v>
      </c>
      <c r="G113" s="107" t="s">
        <v>196</v>
      </c>
      <c r="H113" s="107" t="s">
        <v>197</v>
      </c>
      <c r="I113" s="107" t="s">
        <v>198</v>
      </c>
      <c r="J113" s="107" t="s">
        <v>199</v>
      </c>
      <c r="K113" s="107" t="s">
        <v>200</v>
      </c>
      <c r="L113" s="107" t="s">
        <v>201</v>
      </c>
      <c r="M113" s="107" t="s">
        <v>202</v>
      </c>
      <c r="N113" s="107" t="s">
        <v>168</v>
      </c>
      <c r="O113" s="107" t="s">
        <v>219</v>
      </c>
      <c r="P113" s="107" t="s">
        <v>216</v>
      </c>
      <c r="Q113" s="107" t="s">
        <v>215</v>
      </c>
      <c r="R113" s="107" t="s">
        <v>214</v>
      </c>
      <c r="S113" s="107" t="s">
        <v>213</v>
      </c>
      <c r="T113" s="107" t="s">
        <v>212</v>
      </c>
      <c r="U113" s="107" t="s">
        <v>217</v>
      </c>
      <c r="V113" s="107" t="s">
        <v>211</v>
      </c>
      <c r="W113" s="107" t="s">
        <v>210</v>
      </c>
      <c r="X113" s="107" t="s">
        <v>209</v>
      </c>
      <c r="Y113" s="107" t="s">
        <v>208</v>
      </c>
      <c r="Z113" s="107" t="s">
        <v>207</v>
      </c>
      <c r="AA113" s="107" t="s">
        <v>206</v>
      </c>
      <c r="AB113" s="107" t="s">
        <v>205</v>
      </c>
      <c r="AC113" s="107" t="s">
        <v>60</v>
      </c>
      <c r="AD113" s="107" t="s">
        <v>61</v>
      </c>
      <c r="AE113" s="107" t="s">
        <v>62</v>
      </c>
      <c r="AF113" s="107" t="s">
        <v>63</v>
      </c>
      <c r="AG113" s="107" t="s">
        <v>64</v>
      </c>
      <c r="AH113" s="107" t="s">
        <v>65</v>
      </c>
      <c r="AI113" s="107" t="s">
        <v>66</v>
      </c>
      <c r="AJ113" s="107" t="s">
        <v>67</v>
      </c>
      <c r="AK113" s="107" t="s">
        <v>68</v>
      </c>
      <c r="AL113" s="107" t="s">
        <v>69</v>
      </c>
      <c r="AM113" s="107" t="s">
        <v>70</v>
      </c>
      <c r="AN113" s="107" t="s">
        <v>71</v>
      </c>
      <c r="AO113" s="131" t="s">
        <v>72</v>
      </c>
    </row>
    <row r="114" spans="1:41" x14ac:dyDescent="0.35">
      <c r="A114" s="74" t="s">
        <v>23</v>
      </c>
      <c r="B114" s="195">
        <v>1735632</v>
      </c>
      <c r="C114" s="195">
        <v>1443684</v>
      </c>
      <c r="D114" s="167">
        <v>1640298</v>
      </c>
      <c r="E114" s="167">
        <v>1618670</v>
      </c>
      <c r="F114" s="167">
        <v>1692462</v>
      </c>
      <c r="G114" s="167">
        <v>1550962</v>
      </c>
      <c r="H114" s="167">
        <v>1620402</v>
      </c>
      <c r="I114" s="167">
        <v>1526827</v>
      </c>
      <c r="J114" s="167">
        <v>1549086</v>
      </c>
      <c r="K114" s="167">
        <v>1717990</v>
      </c>
      <c r="L114" s="167">
        <v>1600878</v>
      </c>
      <c r="M114" s="167">
        <v>1524483</v>
      </c>
      <c r="N114" s="167">
        <f>SUM(B114:M114)/12</f>
        <v>1601781.1666666667</v>
      </c>
      <c r="O114" s="167">
        <v>1640013</v>
      </c>
      <c r="P114" s="167">
        <v>1367293</v>
      </c>
      <c r="Q114" s="167">
        <v>1469919</v>
      </c>
      <c r="R114" s="167">
        <v>1689434</v>
      </c>
      <c r="S114" s="167">
        <v>1723405</v>
      </c>
      <c r="T114" s="167">
        <v>1627488</v>
      </c>
      <c r="U114" s="167">
        <v>1754755</v>
      </c>
      <c r="V114" s="167">
        <v>1830402</v>
      </c>
      <c r="W114" s="167">
        <v>1756606</v>
      </c>
      <c r="X114" s="167">
        <v>1697811</v>
      </c>
      <c r="Y114" s="140">
        <v>0</v>
      </c>
      <c r="Z114" s="140">
        <v>0</v>
      </c>
      <c r="AA114" s="140">
        <v>0</v>
      </c>
      <c r="AB114" s="169">
        <f>SUM(O114:X114)/10</f>
        <v>1655712.6</v>
      </c>
      <c r="AC114" s="116">
        <f t="shared" ref="AC114:AL118" si="11">(O114-D114)/D114</f>
        <v>-1.7374891635544274E-4</v>
      </c>
      <c r="AD114" s="221">
        <f t="shared" si="11"/>
        <v>-0.15529848579389252</v>
      </c>
      <c r="AE114" s="221">
        <f t="shared" si="11"/>
        <v>-0.13149069225778776</v>
      </c>
      <c r="AF114" s="221">
        <f t="shared" si="11"/>
        <v>8.9281362148137741E-2</v>
      </c>
      <c r="AG114" s="221">
        <f t="shared" si="11"/>
        <v>6.3566324899623675E-2</v>
      </c>
      <c r="AH114" s="221">
        <f t="shared" si="11"/>
        <v>6.5928228934908795E-2</v>
      </c>
      <c r="AI114" s="221">
        <f t="shared" si="11"/>
        <v>0.1327679676919164</v>
      </c>
      <c r="AJ114" s="221">
        <f t="shared" si="11"/>
        <v>6.5432278418384268E-2</v>
      </c>
      <c r="AK114" s="221">
        <f t="shared" si="11"/>
        <v>9.7276619455074029E-2</v>
      </c>
      <c r="AL114" s="221">
        <f t="shared" si="11"/>
        <v>0.11369624981059152</v>
      </c>
      <c r="AM114" s="115" t="s">
        <v>46</v>
      </c>
      <c r="AN114" s="115" t="s">
        <v>46</v>
      </c>
      <c r="AO114" s="209" t="s">
        <v>46</v>
      </c>
    </row>
    <row r="115" spans="1:41" x14ac:dyDescent="0.35">
      <c r="A115" s="74" t="s">
        <v>24</v>
      </c>
      <c r="B115" s="197">
        <v>2.7425168468892024E-3</v>
      </c>
      <c r="C115" s="197">
        <v>3.2895010265404341E-3</v>
      </c>
      <c r="D115" s="198">
        <v>3.599345972500119E-3</v>
      </c>
      <c r="E115" s="198">
        <v>4.2022153990621926E-3</v>
      </c>
      <c r="F115" s="198">
        <v>4.1602115734356224E-3</v>
      </c>
      <c r="G115" s="198">
        <v>4.4172584499168905E-3</v>
      </c>
      <c r="H115" s="198">
        <v>4.6932798157494253E-3</v>
      </c>
      <c r="I115" s="198">
        <v>5.2389694444753727E-3</v>
      </c>
      <c r="J115" s="198">
        <v>5.4341721505455475E-3</v>
      </c>
      <c r="K115" s="198">
        <v>5.5093452231968756E-3</v>
      </c>
      <c r="L115" s="198">
        <v>6.0098271073748284E-3</v>
      </c>
      <c r="M115" s="198">
        <v>6.5773117837325838E-3</v>
      </c>
      <c r="N115" s="198">
        <f>((B114*B115)+(C114*C115)+(D114*D115)+(E114*E115)+(F114*F115)+(G114*G115)+(H114*H115)+(I114*I115)+(J114*J115)+(K114*K115)+(L114*L115)+(M114*M115))/SUM(B114:M114)</f>
        <v>4.6428522747645404E-3</v>
      </c>
      <c r="O115" s="124">
        <v>0.30022810794792482</v>
      </c>
      <c r="P115" s="124">
        <v>0.71938860215038036</v>
      </c>
      <c r="Q115" s="124">
        <v>0.66988249012360546</v>
      </c>
      <c r="R115" s="124">
        <v>0.62098430598650201</v>
      </c>
      <c r="S115" s="124">
        <v>0.58448884620852326</v>
      </c>
      <c r="T115" s="124">
        <v>0.57107702176605912</v>
      </c>
      <c r="U115" s="124">
        <v>0.58108453886724931</v>
      </c>
      <c r="V115" s="124">
        <v>0.55483768046582116</v>
      </c>
      <c r="W115" s="124">
        <v>0.58644567990773111</v>
      </c>
      <c r="X115" s="124">
        <v>0.61096199753682834</v>
      </c>
      <c r="Y115" s="115" t="s">
        <v>46</v>
      </c>
      <c r="Z115" s="115" t="s">
        <v>46</v>
      </c>
      <c r="AA115" s="115" t="s">
        <v>46</v>
      </c>
      <c r="AB115" s="124">
        <f>((O114*O115)+(P114*P115)+(Q114*Q115)+(R114*R115)+(S114*S115)+(T114*T115)+(U114*U115)+(V114*V115)+(W114*W115)+(X114*X115))/SUM(O114:X114)</f>
        <v>0.57674254577757034</v>
      </c>
      <c r="AC115" s="115" t="s">
        <v>46</v>
      </c>
      <c r="AD115" s="115" t="s">
        <v>46</v>
      </c>
      <c r="AE115" s="115" t="s">
        <v>46</v>
      </c>
      <c r="AF115" s="115" t="s">
        <v>46</v>
      </c>
      <c r="AG115" s="115" t="s">
        <v>46</v>
      </c>
      <c r="AH115" s="115" t="s">
        <v>46</v>
      </c>
      <c r="AI115" s="115" t="s">
        <v>46</v>
      </c>
      <c r="AJ115" s="115" t="s">
        <v>46</v>
      </c>
      <c r="AK115" s="115" t="s">
        <v>46</v>
      </c>
      <c r="AL115" s="115" t="s">
        <v>46</v>
      </c>
      <c r="AM115" s="115" t="s">
        <v>46</v>
      </c>
      <c r="AN115" s="115" t="s">
        <v>46</v>
      </c>
      <c r="AO115" s="209" t="s">
        <v>46</v>
      </c>
    </row>
    <row r="116" spans="1:41" x14ac:dyDescent="0.35">
      <c r="A116" s="74" t="s">
        <v>25</v>
      </c>
      <c r="B116" s="195">
        <v>63702</v>
      </c>
      <c r="C116" s="195">
        <v>52287</v>
      </c>
      <c r="D116" s="167">
        <v>54683</v>
      </c>
      <c r="E116" s="167">
        <v>57924</v>
      </c>
      <c r="F116" s="167">
        <v>60210</v>
      </c>
      <c r="G116" s="167">
        <v>53039</v>
      </c>
      <c r="H116" s="167">
        <v>53678</v>
      </c>
      <c r="I116" s="167">
        <v>50002</v>
      </c>
      <c r="J116" s="167">
        <v>54043</v>
      </c>
      <c r="K116" s="167">
        <v>58378</v>
      </c>
      <c r="L116" s="167">
        <v>53291</v>
      </c>
      <c r="M116" s="167">
        <v>47024</v>
      </c>
      <c r="N116" s="167">
        <f>SUM(B116:M116)/12</f>
        <v>54855.083333333336</v>
      </c>
      <c r="O116" s="167">
        <v>56038</v>
      </c>
      <c r="P116" s="167">
        <v>61574</v>
      </c>
      <c r="Q116" s="167">
        <v>61394</v>
      </c>
      <c r="R116" s="167">
        <v>62268</v>
      </c>
      <c r="S116" s="167">
        <v>56516</v>
      </c>
      <c r="T116" s="167">
        <v>49125</v>
      </c>
      <c r="U116" s="167">
        <v>56345</v>
      </c>
      <c r="V116" s="167">
        <v>58184</v>
      </c>
      <c r="W116" s="167">
        <v>58768</v>
      </c>
      <c r="X116" s="167">
        <v>54312</v>
      </c>
      <c r="Y116" s="140">
        <v>0</v>
      </c>
      <c r="Z116" s="140">
        <v>0</v>
      </c>
      <c r="AA116" s="140">
        <v>0</v>
      </c>
      <c r="AB116" s="169">
        <f>SUM(O116:X116)/10</f>
        <v>57452.4</v>
      </c>
      <c r="AC116" s="221">
        <f>(O116-D116)/D116</f>
        <v>2.4779181829819138E-2</v>
      </c>
      <c r="AD116" s="221">
        <f t="shared" si="11"/>
        <v>6.3013604032870651E-2</v>
      </c>
      <c r="AE116" s="221">
        <f t="shared" si="11"/>
        <v>1.9664507556884238E-2</v>
      </c>
      <c r="AF116" s="221">
        <f t="shared" si="11"/>
        <v>0.17400403476686965</v>
      </c>
      <c r="AG116" s="221">
        <f t="shared" si="11"/>
        <v>5.287082231081635E-2</v>
      </c>
      <c r="AH116" s="221">
        <f t="shared" si="11"/>
        <v>-1.7539298428062879E-2</v>
      </c>
      <c r="AI116" s="221">
        <f t="shared" si="11"/>
        <v>4.2595710822863272E-2</v>
      </c>
      <c r="AJ116" s="116">
        <f t="shared" si="11"/>
        <v>-3.3231696872109357E-3</v>
      </c>
      <c r="AK116" s="221">
        <f t="shared" si="11"/>
        <v>0.10277532791653375</v>
      </c>
      <c r="AL116" s="221">
        <f t="shared" si="11"/>
        <v>0.15498468866961551</v>
      </c>
      <c r="AM116" s="115" t="s">
        <v>46</v>
      </c>
      <c r="AN116" s="115" t="s">
        <v>46</v>
      </c>
      <c r="AO116" s="209" t="s">
        <v>46</v>
      </c>
    </row>
    <row r="117" spans="1:41" x14ac:dyDescent="0.35">
      <c r="A117" s="74" t="s">
        <v>26</v>
      </c>
      <c r="B117" s="197">
        <v>1.9779598756710934E-3</v>
      </c>
      <c r="C117" s="197">
        <v>2.2185246810870773E-3</v>
      </c>
      <c r="D117" s="198">
        <v>2.322476820949838E-3</v>
      </c>
      <c r="E117" s="198">
        <v>1.6746081071749189E-3</v>
      </c>
      <c r="F117" s="198">
        <v>1.6442451420029896E-3</v>
      </c>
      <c r="G117" s="198">
        <v>2.39446445068723E-3</v>
      </c>
      <c r="H117" s="198">
        <v>2.1424047095644399E-3</v>
      </c>
      <c r="I117" s="198">
        <v>1.9399224031038758E-3</v>
      </c>
      <c r="J117" s="198">
        <v>2.7015524674795996E-3</v>
      </c>
      <c r="K117" s="198">
        <v>2.2782555072116207E-3</v>
      </c>
      <c r="L117" s="198">
        <v>2.9836182469835434E-3</v>
      </c>
      <c r="M117" s="198">
        <v>3.0410003402517862E-3</v>
      </c>
      <c r="N117" s="198">
        <f>((B116*B117)+(C116*C117)+(D116*D117)+(E116*E117)+(F116*F117)+(G116*G117)+(H116*H117)+(I116*I117)+(J116*J117)+(K116*K117)+(L116*L117)+(M116*M117))/SUM(B116:M116)</f>
        <v>2.2559440708168946E-3</v>
      </c>
      <c r="O117" s="124">
        <v>0.17495271066062315</v>
      </c>
      <c r="P117" s="124">
        <v>0.43706759346477408</v>
      </c>
      <c r="Q117" s="124">
        <v>0.41012151024530086</v>
      </c>
      <c r="R117" s="124">
        <v>0.37031862272756472</v>
      </c>
      <c r="S117" s="124">
        <v>0.34055842593247931</v>
      </c>
      <c r="T117" s="124">
        <v>0.34031552162849871</v>
      </c>
      <c r="U117" s="124">
        <v>0.33030437483361436</v>
      </c>
      <c r="V117" s="124">
        <v>0.31964113845730785</v>
      </c>
      <c r="W117" s="124">
        <v>0.33569289409202285</v>
      </c>
      <c r="X117" s="124">
        <v>0.36060170864633967</v>
      </c>
      <c r="Y117" s="117" t="s">
        <v>46</v>
      </c>
      <c r="Z117" s="117" t="s">
        <v>46</v>
      </c>
      <c r="AA117" s="117" t="s">
        <v>46</v>
      </c>
      <c r="AB117" s="124">
        <f>((O116*O117)+(P116*P117)+(Q116*Q117)+(R116*R117)+(S116*S117)+(T116*T117)+(U116*U117)+(V116*V117)+(W116*W117)+(X116*X117))/SUM(O116:X116)</f>
        <v>0.34366014300534009</v>
      </c>
      <c r="AC117" s="115" t="s">
        <v>46</v>
      </c>
      <c r="AD117" s="115" t="s">
        <v>46</v>
      </c>
      <c r="AE117" s="115" t="s">
        <v>46</v>
      </c>
      <c r="AF117" s="115" t="s">
        <v>46</v>
      </c>
      <c r="AG117" s="115" t="s">
        <v>46</v>
      </c>
      <c r="AH117" s="115" t="s">
        <v>46</v>
      </c>
      <c r="AI117" s="115" t="s">
        <v>46</v>
      </c>
      <c r="AJ117" s="115" t="s">
        <v>46</v>
      </c>
      <c r="AK117" s="115" t="s">
        <v>46</v>
      </c>
      <c r="AL117" s="115" t="s">
        <v>46</v>
      </c>
      <c r="AM117" s="115" t="s">
        <v>46</v>
      </c>
      <c r="AN117" s="115" t="s">
        <v>46</v>
      </c>
      <c r="AO117" s="209" t="s">
        <v>46</v>
      </c>
    </row>
    <row r="118" spans="1:41" x14ac:dyDescent="0.35">
      <c r="A118" s="181" t="s">
        <v>28</v>
      </c>
      <c r="B118" s="235">
        <v>476238</v>
      </c>
      <c r="C118" s="235">
        <v>400301</v>
      </c>
      <c r="D118" s="229">
        <v>437947</v>
      </c>
      <c r="E118" s="229">
        <v>423036</v>
      </c>
      <c r="F118" s="229">
        <v>445381</v>
      </c>
      <c r="G118" s="229">
        <v>412404</v>
      </c>
      <c r="H118" s="229">
        <v>417065</v>
      </c>
      <c r="I118" s="229">
        <v>399600</v>
      </c>
      <c r="J118" s="229">
        <v>404756</v>
      </c>
      <c r="K118" s="229">
        <v>482278</v>
      </c>
      <c r="L118" s="229">
        <v>443356</v>
      </c>
      <c r="M118" s="229">
        <v>378337</v>
      </c>
      <c r="N118" s="229">
        <f>SUM(B118:M118)/12</f>
        <v>426724.91666666669</v>
      </c>
      <c r="O118" s="229">
        <v>372400</v>
      </c>
      <c r="P118" s="229">
        <v>265991</v>
      </c>
      <c r="Q118" s="229">
        <v>301204</v>
      </c>
      <c r="R118" s="229">
        <v>352064</v>
      </c>
      <c r="S118" s="229">
        <v>368017</v>
      </c>
      <c r="T118" s="229">
        <v>359148</v>
      </c>
      <c r="U118" s="229">
        <v>384480</v>
      </c>
      <c r="V118" s="229">
        <v>474338</v>
      </c>
      <c r="W118" s="229">
        <v>420438</v>
      </c>
      <c r="X118" s="229">
        <v>377580</v>
      </c>
      <c r="Y118" s="187">
        <v>0</v>
      </c>
      <c r="Z118" s="187">
        <v>0</v>
      </c>
      <c r="AA118" s="187">
        <v>0</v>
      </c>
      <c r="AB118" s="230">
        <f>SUM(O118:X118)/10</f>
        <v>367566</v>
      </c>
      <c r="AC118" s="259">
        <f>(O118-D118)/D118</f>
        <v>-0.14966879553918624</v>
      </c>
      <c r="AD118" s="259">
        <f t="shared" si="11"/>
        <v>-0.37123318110042647</v>
      </c>
      <c r="AE118" s="259">
        <f t="shared" si="11"/>
        <v>-0.32371609924985573</v>
      </c>
      <c r="AF118" s="259">
        <f t="shared" si="11"/>
        <v>-0.14631283886674232</v>
      </c>
      <c r="AG118" s="259">
        <f t="shared" si="11"/>
        <v>-0.11760277175020681</v>
      </c>
      <c r="AH118" s="259">
        <f t="shared" si="11"/>
        <v>-0.10123123123123123</v>
      </c>
      <c r="AI118" s="259">
        <f t="shared" si="11"/>
        <v>-5.0094377847394476E-2</v>
      </c>
      <c r="AJ118" s="259">
        <f t="shared" si="11"/>
        <v>-1.646353348068956E-2</v>
      </c>
      <c r="AK118" s="259">
        <f t="shared" si="11"/>
        <v>-5.1692093938054295E-2</v>
      </c>
      <c r="AL118" s="277">
        <f t="shared" si="11"/>
        <v>-2.0008616656578657E-3</v>
      </c>
      <c r="AM118" s="260" t="s">
        <v>46</v>
      </c>
      <c r="AN118" s="260" t="s">
        <v>46</v>
      </c>
      <c r="AO118" s="261" t="s">
        <v>46</v>
      </c>
    </row>
    <row r="119" spans="1:41" ht="17.25" customHeight="1" x14ac:dyDescent="0.35">
      <c r="A119" s="56" t="s">
        <v>29</v>
      </c>
      <c r="B119" s="56"/>
      <c r="C119" s="56"/>
      <c r="D119" s="23"/>
      <c r="E119" s="23"/>
      <c r="F119" s="23"/>
      <c r="G119" s="23"/>
      <c r="H119" s="23"/>
      <c r="I119" s="23"/>
      <c r="J119" s="23"/>
      <c r="K119" s="23"/>
      <c r="L119" s="23"/>
      <c r="M119" s="23"/>
      <c r="N119" s="59"/>
      <c r="O119" s="23"/>
      <c r="P119" s="23"/>
      <c r="Q119" s="23"/>
      <c r="R119" s="23"/>
      <c r="S119" s="23"/>
      <c r="T119" s="23"/>
      <c r="U119" s="23"/>
      <c r="V119" s="23"/>
      <c r="W119" s="23"/>
      <c r="X119" s="23"/>
      <c r="Y119" s="60"/>
      <c r="Z119" s="24"/>
      <c r="AA119" s="24"/>
      <c r="AB119" s="24"/>
      <c r="AC119" s="24"/>
      <c r="AD119" s="24"/>
      <c r="AE119" s="24"/>
      <c r="AF119" s="24"/>
      <c r="AG119" s="24"/>
      <c r="AH119" s="24"/>
      <c r="AI119" s="24"/>
      <c r="AJ119" s="24"/>
      <c r="AK119" s="113"/>
      <c r="AL119" s="113"/>
      <c r="AM119" s="113"/>
      <c r="AN119" s="113"/>
      <c r="AO119" s="153"/>
    </row>
    <row r="120" spans="1:41" ht="12" customHeight="1" x14ac:dyDescent="0.35">
      <c r="A120" s="75" t="s">
        <v>125</v>
      </c>
      <c r="B120" s="75"/>
      <c r="C120" s="75"/>
      <c r="D120" s="23"/>
      <c r="E120" s="23"/>
      <c r="F120" s="23"/>
      <c r="G120" s="23"/>
      <c r="H120" s="23"/>
      <c r="I120" s="23"/>
      <c r="J120" s="23"/>
      <c r="K120" s="23"/>
      <c r="L120" s="23"/>
      <c r="M120" s="23"/>
      <c r="N120" s="59"/>
      <c r="O120" s="23"/>
      <c r="P120" s="23"/>
      <c r="Q120" s="23"/>
      <c r="R120" s="23"/>
      <c r="S120" s="23"/>
      <c r="T120" s="23"/>
      <c r="U120" s="23"/>
      <c r="V120" s="23"/>
      <c r="W120" s="23"/>
      <c r="X120" s="23"/>
      <c r="Y120" s="60"/>
      <c r="Z120" s="24"/>
      <c r="AA120" s="24"/>
      <c r="AB120" s="24"/>
      <c r="AC120" s="24"/>
      <c r="AD120" s="24"/>
      <c r="AE120" s="24"/>
      <c r="AF120" s="24"/>
      <c r="AG120" s="24"/>
      <c r="AH120" s="24"/>
      <c r="AI120" s="24"/>
      <c r="AJ120" s="24"/>
      <c r="AK120" s="113"/>
      <c r="AL120" s="113"/>
      <c r="AM120" s="113"/>
      <c r="AN120" s="113"/>
      <c r="AO120" s="153"/>
    </row>
    <row r="121" spans="1:41" ht="12" customHeight="1" x14ac:dyDescent="0.4">
      <c r="A121" s="75" t="s">
        <v>30</v>
      </c>
      <c r="B121" s="75"/>
      <c r="C121" s="75"/>
      <c r="D121" s="223"/>
      <c r="E121" s="223"/>
      <c r="F121" s="223"/>
      <c r="G121" s="223"/>
      <c r="H121" s="223"/>
      <c r="I121" s="223"/>
      <c r="J121" s="223"/>
      <c r="K121" s="223"/>
      <c r="L121" s="223"/>
      <c r="M121" s="223"/>
      <c r="N121" s="224"/>
      <c r="O121" s="223"/>
      <c r="P121" s="223"/>
      <c r="Q121" s="223"/>
      <c r="R121" s="223"/>
      <c r="S121" s="223"/>
      <c r="T121" s="223"/>
      <c r="U121" s="223"/>
      <c r="V121" s="223"/>
      <c r="W121" s="223"/>
      <c r="X121" s="223"/>
      <c r="Y121" s="225"/>
      <c r="Z121" s="226"/>
      <c r="AA121" s="226"/>
      <c r="AB121" s="226"/>
      <c r="AC121" s="226"/>
      <c r="AD121" s="226"/>
      <c r="AE121" s="226"/>
      <c r="AF121" s="226"/>
      <c r="AG121" s="226"/>
      <c r="AH121" s="226"/>
      <c r="AI121" s="226"/>
      <c r="AJ121" s="226"/>
      <c r="AK121" s="119"/>
      <c r="AL121" s="119"/>
      <c r="AM121" s="119"/>
      <c r="AN121" s="119"/>
      <c r="AO121" s="256"/>
    </row>
    <row r="122" spans="1:41" ht="12" customHeight="1" x14ac:dyDescent="0.4">
      <c r="A122" s="75" t="s">
        <v>132</v>
      </c>
      <c r="B122" s="75"/>
      <c r="C122" s="75"/>
      <c r="D122" s="223"/>
      <c r="E122" s="223"/>
      <c r="F122" s="223"/>
      <c r="G122" s="223"/>
      <c r="H122" s="223"/>
      <c r="I122" s="223"/>
      <c r="J122" s="223"/>
      <c r="K122" s="223"/>
      <c r="L122" s="223"/>
      <c r="M122" s="223"/>
      <c r="N122" s="224"/>
      <c r="O122" s="223"/>
      <c r="P122" s="223"/>
      <c r="Q122" s="223"/>
      <c r="R122" s="223"/>
      <c r="S122" s="223"/>
      <c r="T122" s="223"/>
      <c r="U122" s="223"/>
      <c r="V122" s="223"/>
      <c r="W122" s="223"/>
      <c r="X122" s="223"/>
      <c r="Y122" s="225"/>
      <c r="Z122" s="226"/>
      <c r="AA122" s="226"/>
      <c r="AB122" s="226"/>
      <c r="AC122" s="226"/>
      <c r="AD122" s="226"/>
      <c r="AE122" s="226"/>
      <c r="AF122" s="226"/>
      <c r="AG122" s="226"/>
      <c r="AH122" s="226"/>
      <c r="AI122" s="226"/>
      <c r="AJ122" s="226"/>
      <c r="AK122" s="119"/>
      <c r="AL122" s="119"/>
      <c r="AM122" s="119"/>
      <c r="AN122" s="119"/>
      <c r="AO122" s="256"/>
    </row>
    <row r="123" spans="1:41" ht="12" customHeight="1" x14ac:dyDescent="0.4">
      <c r="A123" s="75" t="s">
        <v>218</v>
      </c>
      <c r="B123" s="75"/>
      <c r="C123" s="75"/>
      <c r="D123" s="223"/>
      <c r="E123" s="223"/>
      <c r="F123" s="223"/>
      <c r="G123" s="223"/>
      <c r="H123" s="223"/>
      <c r="I123" s="223"/>
      <c r="J123" s="223"/>
      <c r="K123" s="223"/>
      <c r="L123" s="223"/>
      <c r="M123" s="223"/>
      <c r="N123" s="224"/>
      <c r="O123" s="223"/>
      <c r="P123" s="223"/>
      <c r="Q123" s="223"/>
      <c r="R123" s="223"/>
      <c r="S123" s="223"/>
      <c r="T123" s="223"/>
      <c r="U123" s="223"/>
      <c r="V123" s="223"/>
      <c r="W123" s="223"/>
      <c r="X123" s="223"/>
      <c r="Y123" s="225"/>
      <c r="Z123" s="226"/>
      <c r="AA123" s="226"/>
      <c r="AB123" s="226"/>
      <c r="AC123" s="226"/>
      <c r="AD123" s="226"/>
      <c r="AE123" s="226"/>
      <c r="AF123" s="226"/>
      <c r="AG123" s="226"/>
      <c r="AH123" s="226"/>
      <c r="AI123" s="226"/>
      <c r="AJ123" s="226"/>
      <c r="AK123" s="119"/>
      <c r="AL123" s="119"/>
      <c r="AM123" s="119"/>
      <c r="AN123" s="119"/>
      <c r="AO123" s="256"/>
    </row>
    <row r="124" spans="1:41" ht="12" customHeight="1" x14ac:dyDescent="0.35">
      <c r="A124" s="75" t="s">
        <v>43</v>
      </c>
      <c r="B124" s="26"/>
      <c r="C124" s="26"/>
      <c r="D124" s="26"/>
      <c r="E124" s="26"/>
      <c r="F124" s="26"/>
      <c r="G124" s="26"/>
      <c r="H124" s="26"/>
      <c r="I124" s="26"/>
      <c r="J124" s="26"/>
      <c r="K124" s="2"/>
      <c r="L124" s="2"/>
      <c r="M124" s="2"/>
      <c r="N124" s="57"/>
      <c r="O124" s="2"/>
      <c r="P124" s="2"/>
      <c r="Q124" s="2"/>
      <c r="R124" s="2"/>
      <c r="S124" s="2"/>
      <c r="T124" s="2"/>
      <c r="U124" s="2"/>
      <c r="V124" s="2"/>
      <c r="W124" s="2"/>
      <c r="X124" s="2"/>
      <c r="Y124" s="58"/>
      <c r="Z124" s="3"/>
      <c r="AA124" s="3"/>
      <c r="AB124" s="3"/>
      <c r="AC124" s="3"/>
      <c r="AD124" s="3"/>
      <c r="AE124" s="3"/>
      <c r="AF124" s="3"/>
      <c r="AG124" s="3"/>
      <c r="AH124" s="3"/>
      <c r="AI124" s="3"/>
      <c r="AJ124" s="3"/>
    </row>
    <row r="125" spans="1:41" ht="12" customHeight="1" x14ac:dyDescent="0.35">
      <c r="A125" s="241" t="s">
        <v>49</v>
      </c>
      <c r="B125" s="241"/>
      <c r="C125" s="241"/>
      <c r="D125" s="241"/>
      <c r="E125" s="241"/>
      <c r="F125" s="241"/>
      <c r="G125" s="241"/>
      <c r="H125" s="241"/>
      <c r="I125" s="241"/>
      <c r="J125" s="241"/>
      <c r="K125" s="228"/>
      <c r="L125" s="228"/>
      <c r="M125" s="228"/>
      <c r="N125" s="228"/>
      <c r="O125" s="228"/>
      <c r="P125" s="228"/>
      <c r="Q125" s="228"/>
      <c r="R125" s="228"/>
      <c r="S125" s="228"/>
      <c r="T125" s="228"/>
      <c r="U125" s="228"/>
      <c r="V125" s="228"/>
      <c r="W125" s="228"/>
      <c r="X125" s="228"/>
      <c r="Y125" s="228"/>
      <c r="Z125" s="228"/>
      <c r="AA125" s="228"/>
      <c r="AB125" s="228"/>
      <c r="AC125" s="228"/>
      <c r="AD125" s="228"/>
      <c r="AE125" s="228"/>
      <c r="AF125" s="228"/>
      <c r="AG125" s="228"/>
      <c r="AH125" s="228"/>
      <c r="AI125" s="228"/>
      <c r="AJ125" s="228"/>
      <c r="AK125" s="228"/>
      <c r="AL125" s="228"/>
      <c r="AM125" s="228"/>
      <c r="AN125" s="228"/>
      <c r="AO125" s="244"/>
    </row>
    <row r="126" spans="1:41" ht="12" customHeight="1" x14ac:dyDescent="0.35">
      <c r="A126" s="92" t="s">
        <v>59</v>
      </c>
      <c r="B126" s="92"/>
      <c r="C126" s="92"/>
      <c r="D126" s="29"/>
      <c r="E126" s="29"/>
      <c r="F126" s="29"/>
      <c r="G126" s="29"/>
      <c r="H126" s="29"/>
      <c r="I126" s="29"/>
      <c r="J126" s="29"/>
      <c r="K126" s="199"/>
      <c r="L126" s="199"/>
      <c r="M126" s="199"/>
      <c r="N126" s="59"/>
      <c r="O126" s="199"/>
      <c r="P126" s="199"/>
      <c r="Q126" s="199"/>
      <c r="R126" s="199"/>
      <c r="S126" s="199"/>
      <c r="T126" s="199"/>
      <c r="U126" s="199"/>
      <c r="V126" s="199"/>
      <c r="W126" s="199"/>
      <c r="X126" s="199"/>
      <c r="Y126" s="60"/>
      <c r="Z126" s="200"/>
      <c r="AA126" s="200"/>
      <c r="AB126" s="200"/>
      <c r="AC126" s="200"/>
      <c r="AD126" s="200"/>
      <c r="AE126" s="200"/>
      <c r="AF126" s="200"/>
      <c r="AG126" s="200"/>
      <c r="AH126" s="200"/>
      <c r="AI126" s="200"/>
      <c r="AJ126" s="200"/>
      <c r="AK126" s="113"/>
      <c r="AL126" s="113"/>
      <c r="AM126" s="113"/>
      <c r="AN126" s="113"/>
      <c r="AO126" s="153"/>
    </row>
    <row r="127" spans="1:41" ht="12" customHeight="1" x14ac:dyDescent="0.35">
      <c r="A127" s="278" t="s">
        <v>268</v>
      </c>
      <c r="B127" s="92"/>
      <c r="C127" s="92"/>
      <c r="D127" s="29"/>
      <c r="E127" s="29"/>
      <c r="F127" s="29"/>
      <c r="G127" s="29"/>
      <c r="H127" s="29"/>
      <c r="I127" s="29"/>
      <c r="J127" s="29"/>
      <c r="K127" s="29"/>
      <c r="L127" s="29"/>
      <c r="M127" s="29"/>
      <c r="N127" s="84"/>
      <c r="O127" s="29"/>
      <c r="P127" s="29"/>
      <c r="Q127" s="29"/>
      <c r="R127" s="29"/>
      <c r="S127" s="29"/>
      <c r="T127" s="29"/>
      <c r="U127" s="29"/>
      <c r="V127" s="29"/>
      <c r="W127" s="29"/>
      <c r="X127" s="29"/>
      <c r="Y127" s="85"/>
      <c r="Z127" s="30"/>
      <c r="AA127" s="30"/>
      <c r="AB127" s="30"/>
      <c r="AC127" s="30"/>
      <c r="AD127" s="30"/>
      <c r="AE127" s="30"/>
      <c r="AF127" s="30"/>
      <c r="AG127" s="30"/>
      <c r="AH127" s="30"/>
      <c r="AI127" s="30"/>
      <c r="AJ127" s="30"/>
      <c r="AK127" s="31"/>
      <c r="AL127" s="31"/>
      <c r="AM127" s="31"/>
      <c r="AN127" s="31"/>
      <c r="AO127" s="243"/>
    </row>
    <row r="128" spans="1:41" ht="12" customHeight="1" x14ac:dyDescent="0.35">
      <c r="A128" s="92" t="s">
        <v>45</v>
      </c>
      <c r="B128" s="92"/>
      <c r="C128" s="92"/>
      <c r="D128" s="29"/>
      <c r="E128" s="29"/>
      <c r="F128" s="29"/>
      <c r="G128" s="29"/>
      <c r="H128" s="29"/>
      <c r="I128" s="29"/>
      <c r="J128" s="29"/>
      <c r="K128" s="23"/>
      <c r="L128" s="23"/>
      <c r="M128" s="23"/>
      <c r="N128" s="59"/>
      <c r="O128" s="23"/>
      <c r="P128" s="23"/>
      <c r="Q128" s="23"/>
      <c r="R128" s="23"/>
      <c r="S128" s="23"/>
      <c r="T128" s="23"/>
      <c r="U128" s="23"/>
      <c r="V128" s="23"/>
      <c r="W128" s="23"/>
      <c r="X128" s="23"/>
      <c r="Y128" s="60"/>
      <c r="Z128" s="24"/>
      <c r="AA128" s="24"/>
      <c r="AB128" s="24"/>
      <c r="AC128" s="24"/>
      <c r="AD128" s="24"/>
      <c r="AE128" s="24"/>
      <c r="AF128" s="24"/>
      <c r="AG128" s="24"/>
      <c r="AH128" s="24"/>
      <c r="AI128" s="24"/>
      <c r="AJ128" s="24"/>
      <c r="AK128" s="113"/>
      <c r="AL128" s="113"/>
      <c r="AM128" s="113"/>
      <c r="AN128" s="113"/>
      <c r="AO128" s="153"/>
    </row>
    <row r="129" spans="1:41" ht="12" customHeight="1" x14ac:dyDescent="0.35">
      <c r="A129" s="75" t="s">
        <v>269</v>
      </c>
      <c r="B129" s="92"/>
      <c r="C129" s="92"/>
      <c r="D129" s="29"/>
      <c r="E129" s="29"/>
      <c r="F129" s="29"/>
      <c r="G129" s="29"/>
      <c r="H129" s="29"/>
      <c r="I129" s="29"/>
      <c r="J129" s="29"/>
      <c r="K129" s="23"/>
      <c r="L129" s="23"/>
      <c r="M129" s="23"/>
      <c r="N129" s="59"/>
      <c r="O129" s="23"/>
      <c r="P129" s="23"/>
      <c r="Q129" s="23"/>
      <c r="R129" s="23"/>
      <c r="S129" s="23"/>
      <c r="T129" s="23"/>
      <c r="U129" s="23"/>
      <c r="V129" s="23"/>
      <c r="W129" s="23"/>
      <c r="X129" s="23"/>
      <c r="Y129" s="60"/>
      <c r="Z129" s="24"/>
      <c r="AA129" s="24"/>
      <c r="AB129" s="24"/>
      <c r="AC129" s="24"/>
      <c r="AD129" s="24"/>
      <c r="AE129" s="24"/>
      <c r="AF129" s="24"/>
      <c r="AG129" s="24"/>
      <c r="AH129" s="24"/>
      <c r="AI129" s="24"/>
      <c r="AJ129" s="24"/>
      <c r="AK129" s="113"/>
      <c r="AL129" s="113"/>
      <c r="AM129" s="113"/>
      <c r="AN129" s="113"/>
      <c r="AO129" s="153"/>
    </row>
    <row r="130" spans="1:41" ht="12" customHeight="1" x14ac:dyDescent="0.35">
      <c r="A130" s="56" t="s">
        <v>32</v>
      </c>
      <c r="B130" s="56"/>
      <c r="C130" s="56"/>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3"/>
      <c r="AL130" s="113"/>
      <c r="AM130" s="113"/>
      <c r="AN130" s="113"/>
      <c r="AO130" s="153"/>
    </row>
    <row r="131" spans="1:41" ht="30" customHeight="1" x14ac:dyDescent="0.35">
      <c r="A131" s="61" t="s">
        <v>270</v>
      </c>
      <c r="B131" s="61"/>
      <c r="C131" s="61"/>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35"/>
    </row>
    <row r="132" spans="1:41" ht="20.25" customHeight="1" x14ac:dyDescent="0.35">
      <c r="A132" s="191" t="s">
        <v>253</v>
      </c>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240"/>
    </row>
    <row r="133" spans="1:41" x14ac:dyDescent="0.35">
      <c r="A133" s="137"/>
      <c r="B133" s="282" t="s">
        <v>145</v>
      </c>
      <c r="C133" s="283"/>
      <c r="D133" s="283"/>
      <c r="E133" s="283"/>
      <c r="F133" s="283"/>
      <c r="G133" s="283"/>
      <c r="H133" s="283"/>
      <c r="I133" s="283"/>
      <c r="J133" s="283"/>
      <c r="K133" s="283"/>
      <c r="L133" s="283"/>
      <c r="M133" s="283"/>
      <c r="N133" s="284"/>
      <c r="O133" s="279" t="s">
        <v>55</v>
      </c>
      <c r="P133" s="280"/>
      <c r="Q133" s="280"/>
      <c r="R133" s="280"/>
      <c r="S133" s="280"/>
      <c r="T133" s="280"/>
      <c r="U133" s="280"/>
      <c r="V133" s="280"/>
      <c r="W133" s="280"/>
      <c r="X133" s="280"/>
      <c r="Y133" s="280"/>
      <c r="Z133" s="280"/>
      <c r="AA133" s="280"/>
      <c r="AB133" s="281"/>
      <c r="AC133" s="281" t="s">
        <v>57</v>
      </c>
      <c r="AD133" s="281"/>
      <c r="AE133" s="281"/>
      <c r="AF133" s="281"/>
      <c r="AG133" s="281"/>
      <c r="AH133" s="281"/>
      <c r="AI133" s="281"/>
      <c r="AJ133" s="281"/>
      <c r="AK133" s="281"/>
      <c r="AL133" s="281"/>
      <c r="AM133" s="280"/>
      <c r="AN133" s="280"/>
      <c r="AO133" s="280"/>
    </row>
    <row r="134" spans="1:41" ht="44.15" customHeight="1" x14ac:dyDescent="0.35">
      <c r="A134" s="106" t="s">
        <v>35</v>
      </c>
      <c r="B134" s="107" t="s">
        <v>203</v>
      </c>
      <c r="C134" s="107" t="s">
        <v>204</v>
      </c>
      <c r="D134" s="107" t="s">
        <v>193</v>
      </c>
      <c r="E134" s="107" t="s">
        <v>194</v>
      </c>
      <c r="F134" s="107" t="s">
        <v>195</v>
      </c>
      <c r="G134" s="107" t="s">
        <v>196</v>
      </c>
      <c r="H134" s="107" t="s">
        <v>197</v>
      </c>
      <c r="I134" s="107" t="s">
        <v>198</v>
      </c>
      <c r="J134" s="107" t="s">
        <v>199</v>
      </c>
      <c r="K134" s="107" t="s">
        <v>200</v>
      </c>
      <c r="L134" s="107" t="s">
        <v>201</v>
      </c>
      <c r="M134" s="107" t="s">
        <v>202</v>
      </c>
      <c r="N134" s="107" t="s">
        <v>168</v>
      </c>
      <c r="O134" s="107" t="s">
        <v>219</v>
      </c>
      <c r="P134" s="107" t="s">
        <v>216</v>
      </c>
      <c r="Q134" s="107" t="s">
        <v>215</v>
      </c>
      <c r="R134" s="107" t="s">
        <v>214</v>
      </c>
      <c r="S134" s="107" t="s">
        <v>213</v>
      </c>
      <c r="T134" s="107" t="s">
        <v>212</v>
      </c>
      <c r="U134" s="107" t="s">
        <v>217</v>
      </c>
      <c r="V134" s="107" t="s">
        <v>211</v>
      </c>
      <c r="W134" s="107" t="s">
        <v>210</v>
      </c>
      <c r="X134" s="107" t="s">
        <v>209</v>
      </c>
      <c r="Y134" s="107" t="s">
        <v>208</v>
      </c>
      <c r="Z134" s="107" t="s">
        <v>207</v>
      </c>
      <c r="AA134" s="107" t="s">
        <v>206</v>
      </c>
      <c r="AB134" s="107" t="s">
        <v>205</v>
      </c>
      <c r="AC134" s="107" t="s">
        <v>60</v>
      </c>
      <c r="AD134" s="107" t="s">
        <v>61</v>
      </c>
      <c r="AE134" s="107" t="s">
        <v>62</v>
      </c>
      <c r="AF134" s="107" t="s">
        <v>63</v>
      </c>
      <c r="AG134" s="107" t="s">
        <v>64</v>
      </c>
      <c r="AH134" s="107" t="s">
        <v>65</v>
      </c>
      <c r="AI134" s="107" t="s">
        <v>66</v>
      </c>
      <c r="AJ134" s="107" t="s">
        <v>67</v>
      </c>
      <c r="AK134" s="107" t="s">
        <v>68</v>
      </c>
      <c r="AL134" s="107" t="s">
        <v>69</v>
      </c>
      <c r="AM134" s="107" t="s">
        <v>70</v>
      </c>
      <c r="AN134" s="107" t="s">
        <v>71</v>
      </c>
      <c r="AO134" s="131" t="s">
        <v>72</v>
      </c>
    </row>
    <row r="135" spans="1:41" x14ac:dyDescent="0.35">
      <c r="A135" s="74" t="s">
        <v>23</v>
      </c>
      <c r="B135" s="195">
        <v>243894</v>
      </c>
      <c r="C135" s="195">
        <v>204763</v>
      </c>
      <c r="D135" s="167">
        <v>231257</v>
      </c>
      <c r="E135" s="167">
        <v>228560</v>
      </c>
      <c r="F135" s="167">
        <v>242737</v>
      </c>
      <c r="G135" s="167">
        <v>219292</v>
      </c>
      <c r="H135" s="167">
        <v>227377</v>
      </c>
      <c r="I135" s="167">
        <v>214769</v>
      </c>
      <c r="J135" s="167">
        <v>220222</v>
      </c>
      <c r="K135" s="167">
        <v>241480</v>
      </c>
      <c r="L135" s="167">
        <v>223060</v>
      </c>
      <c r="M135" s="167">
        <v>214027</v>
      </c>
      <c r="N135" s="167">
        <f>SUM(B135:M135)/12</f>
        <v>225953.16666666666</v>
      </c>
      <c r="O135" s="167">
        <v>232369</v>
      </c>
      <c r="P135" s="167">
        <v>196462</v>
      </c>
      <c r="Q135" s="167">
        <v>208920</v>
      </c>
      <c r="R135" s="167">
        <v>233039</v>
      </c>
      <c r="S135" s="167">
        <v>237668</v>
      </c>
      <c r="T135" s="167">
        <v>222977</v>
      </c>
      <c r="U135" s="167">
        <v>240522</v>
      </c>
      <c r="V135" s="167">
        <v>243644</v>
      </c>
      <c r="W135" s="167">
        <v>235041</v>
      </c>
      <c r="X135" s="167">
        <v>233170</v>
      </c>
      <c r="Y135" s="140">
        <v>0</v>
      </c>
      <c r="Z135" s="140">
        <v>0</v>
      </c>
      <c r="AA135" s="140">
        <v>0</v>
      </c>
      <c r="AB135" s="169">
        <f>SUM(O135:X135)/10</f>
        <v>228381.2</v>
      </c>
      <c r="AC135" s="198">
        <f t="shared" ref="AC135:AL139" si="12">(O135-D135)/D135</f>
        <v>4.8085030939603989E-3</v>
      </c>
      <c r="AD135" s="124">
        <f t="shared" si="12"/>
        <v>-0.14043577178858943</v>
      </c>
      <c r="AE135" s="124">
        <f t="shared" si="12"/>
        <v>-0.13931539073153248</v>
      </c>
      <c r="AF135" s="124">
        <f t="shared" si="12"/>
        <v>6.2688105357240578E-2</v>
      </c>
      <c r="AG135" s="124">
        <f t="shared" si="12"/>
        <v>4.5259634879517278E-2</v>
      </c>
      <c r="AH135" s="124">
        <f t="shared" si="12"/>
        <v>3.8217806107957851E-2</v>
      </c>
      <c r="AI135" s="124">
        <f t="shared" si="12"/>
        <v>9.2179709565801779E-2</v>
      </c>
      <c r="AJ135" s="116">
        <f t="shared" si="12"/>
        <v>8.9614046711943025E-3</v>
      </c>
      <c r="AK135" s="124">
        <f t="shared" si="12"/>
        <v>5.3712005738366361E-2</v>
      </c>
      <c r="AL135" s="124">
        <f t="shared" si="12"/>
        <v>8.9441986291449213E-2</v>
      </c>
      <c r="AM135" s="117" t="s">
        <v>46</v>
      </c>
      <c r="AN135" s="117" t="s">
        <v>46</v>
      </c>
      <c r="AO135" s="118" t="s">
        <v>46</v>
      </c>
    </row>
    <row r="136" spans="1:41" x14ac:dyDescent="0.35">
      <c r="A136" s="74" t="s">
        <v>24</v>
      </c>
      <c r="B136" s="197">
        <v>3.9402363321770937E-3</v>
      </c>
      <c r="C136" s="197">
        <v>3.9509090997885358E-3</v>
      </c>
      <c r="D136" s="198">
        <v>3.2690902329443002E-3</v>
      </c>
      <c r="E136" s="198">
        <v>2.7607630381519077E-3</v>
      </c>
      <c r="F136" s="198">
        <v>2.69015436460037E-3</v>
      </c>
      <c r="G136" s="198">
        <v>2.3484668843368659E-3</v>
      </c>
      <c r="H136" s="198">
        <v>2.7839227362486093E-3</v>
      </c>
      <c r="I136" s="198">
        <v>3.0823815355102459E-3</v>
      </c>
      <c r="J136" s="198">
        <v>3.7235153617713036E-3</v>
      </c>
      <c r="K136" s="198">
        <v>3.6193473579592514E-3</v>
      </c>
      <c r="L136" s="198">
        <v>3.5864789742670136E-3</v>
      </c>
      <c r="M136" s="198">
        <v>3.7705523134931576E-3</v>
      </c>
      <c r="N136" s="198">
        <f>((B135*B136)+(C135*C136)+(D135*D136)+(E135*E136)+(F135*F136)+(G135*G136)+(H135*H136)+(I135*I136)+(J135*J136)+(K135*K136)+(L135*L136)+(M135*M136))/SUM(B135:M135)</f>
        <v>3.290136082772315E-3</v>
      </c>
      <c r="O136" s="124">
        <v>0.29642077901957664</v>
      </c>
      <c r="P136" s="124">
        <v>0.65872280644603032</v>
      </c>
      <c r="Q136" s="124">
        <v>0.58348171548918248</v>
      </c>
      <c r="R136" s="124">
        <v>0.54678401469281968</v>
      </c>
      <c r="S136" s="124">
        <v>0.51236178198158777</v>
      </c>
      <c r="T136" s="124">
        <v>0.49079052996497396</v>
      </c>
      <c r="U136" s="124">
        <v>0.50314732124296324</v>
      </c>
      <c r="V136" s="124">
        <v>0.48966114494918817</v>
      </c>
      <c r="W136" s="124">
        <v>0.50738381814236666</v>
      </c>
      <c r="X136" s="124">
        <v>0.52496032937341852</v>
      </c>
      <c r="Y136" s="115" t="s">
        <v>46</v>
      </c>
      <c r="Z136" s="115" t="s">
        <v>46</v>
      </c>
      <c r="AA136" s="115" t="s">
        <v>46</v>
      </c>
      <c r="AB136" s="124">
        <f>((O135*O136)+(P135*P136)+(Q135*Q136)+(R135*R136)+(S135*S136)+(T135*T136)+(U135*U136)+(V135*V136)+(W135*W136)+(X135*X136))/SUM(O135:X135)</f>
        <v>0.50827519953481282</v>
      </c>
      <c r="AC136" s="117" t="s">
        <v>46</v>
      </c>
      <c r="AD136" s="117" t="s">
        <v>46</v>
      </c>
      <c r="AE136" s="117" t="s">
        <v>46</v>
      </c>
      <c r="AF136" s="117" t="s">
        <v>46</v>
      </c>
      <c r="AG136" s="117" t="s">
        <v>46</v>
      </c>
      <c r="AH136" s="117" t="s">
        <v>46</v>
      </c>
      <c r="AI136" s="117" t="s">
        <v>46</v>
      </c>
      <c r="AJ136" s="117" t="s">
        <v>46</v>
      </c>
      <c r="AK136" s="117" t="s">
        <v>46</v>
      </c>
      <c r="AL136" s="117" t="s">
        <v>46</v>
      </c>
      <c r="AM136" s="117" t="s">
        <v>46</v>
      </c>
      <c r="AN136" s="117" t="s">
        <v>46</v>
      </c>
      <c r="AO136" s="118" t="s">
        <v>46</v>
      </c>
    </row>
    <row r="137" spans="1:41" x14ac:dyDescent="0.35">
      <c r="A137" s="74" t="s">
        <v>25</v>
      </c>
      <c r="B137" s="195">
        <v>10601</v>
      </c>
      <c r="C137" s="195">
        <v>8857</v>
      </c>
      <c r="D137" s="167">
        <v>9397</v>
      </c>
      <c r="E137" s="167">
        <v>9138</v>
      </c>
      <c r="F137" s="167">
        <v>9992</v>
      </c>
      <c r="G137" s="167">
        <v>9003</v>
      </c>
      <c r="H137" s="167">
        <v>8898</v>
      </c>
      <c r="I137" s="167">
        <v>8425</v>
      </c>
      <c r="J137" s="167">
        <v>9001</v>
      </c>
      <c r="K137" s="167">
        <v>9991</v>
      </c>
      <c r="L137" s="167">
        <v>9443</v>
      </c>
      <c r="M137" s="167">
        <v>8413</v>
      </c>
      <c r="N137" s="167">
        <f>SUM(B137:M137)/12</f>
        <v>9263.25</v>
      </c>
      <c r="O137" s="167">
        <v>9304</v>
      </c>
      <c r="P137" s="167">
        <v>10473</v>
      </c>
      <c r="Q137" s="167">
        <v>10168</v>
      </c>
      <c r="R137" s="167">
        <v>9888</v>
      </c>
      <c r="S137" s="167">
        <v>8904</v>
      </c>
      <c r="T137" s="167">
        <v>8150</v>
      </c>
      <c r="U137" s="167">
        <v>9258</v>
      </c>
      <c r="V137" s="167">
        <v>9494</v>
      </c>
      <c r="W137" s="167">
        <v>9694</v>
      </c>
      <c r="X137" s="167">
        <v>9151</v>
      </c>
      <c r="Y137" s="140">
        <v>0</v>
      </c>
      <c r="Z137" s="140">
        <v>0</v>
      </c>
      <c r="AA137" s="140">
        <v>0</v>
      </c>
      <c r="AB137" s="169">
        <f>SUM(O137:X137)/10</f>
        <v>9448.4</v>
      </c>
      <c r="AC137" s="124">
        <f>(O137-D137)/D137</f>
        <v>-9.8967755666702142E-3</v>
      </c>
      <c r="AD137" s="124">
        <f t="shared" si="12"/>
        <v>0.14609323703217333</v>
      </c>
      <c r="AE137" s="124">
        <f t="shared" si="12"/>
        <v>1.7614091273018415E-2</v>
      </c>
      <c r="AF137" s="124">
        <f t="shared" si="12"/>
        <v>9.8300566477840717E-2</v>
      </c>
      <c r="AG137" s="198">
        <f t="shared" si="12"/>
        <v>6.7430883344571813E-4</v>
      </c>
      <c r="AH137" s="124">
        <f t="shared" si="12"/>
        <v>-3.2640949554896145E-2</v>
      </c>
      <c r="AI137" s="124">
        <f t="shared" si="12"/>
        <v>2.8552383068547939E-2</v>
      </c>
      <c r="AJ137" s="124">
        <f t="shared" si="12"/>
        <v>-4.9744770293263935E-2</v>
      </c>
      <c r="AK137" s="124">
        <f t="shared" si="12"/>
        <v>2.6580535846658902E-2</v>
      </c>
      <c r="AL137" s="124">
        <f t="shared" si="12"/>
        <v>8.7721383573041725E-2</v>
      </c>
      <c r="AM137" s="117" t="s">
        <v>46</v>
      </c>
      <c r="AN137" s="117" t="s">
        <v>46</v>
      </c>
      <c r="AO137" s="118" t="s">
        <v>46</v>
      </c>
    </row>
    <row r="138" spans="1:41" x14ac:dyDescent="0.35">
      <c r="A138" s="74" t="s">
        <v>26</v>
      </c>
      <c r="B138" s="197">
        <v>5.9428355815489102E-3</v>
      </c>
      <c r="C138" s="197">
        <v>7.3388280456136391E-3</v>
      </c>
      <c r="D138" s="198">
        <v>4.3630946046610622E-3</v>
      </c>
      <c r="E138" s="198">
        <v>3.2829940906106371E-3</v>
      </c>
      <c r="F138" s="198">
        <v>5.7045636509207368E-3</v>
      </c>
      <c r="G138" s="198">
        <v>3.9986671109630122E-3</v>
      </c>
      <c r="H138" s="198">
        <v>1.2362328613171499E-3</v>
      </c>
      <c r="I138" s="198">
        <v>2.4925816023738871E-3</v>
      </c>
      <c r="J138" s="198">
        <v>4.4439506721475393E-3</v>
      </c>
      <c r="K138" s="198">
        <v>2.1018917025322791E-3</v>
      </c>
      <c r="L138" s="198">
        <v>3.282855024886159E-3</v>
      </c>
      <c r="M138" s="198">
        <v>3.2093189112088433E-3</v>
      </c>
      <c r="N138" s="198">
        <f>((B137*B138)+(C137*C138)+(D137*D138)+(E137*E138)+(F137*F138)+(G137*G138)+(H137*H138)+(I137*I138)+(J137*J138)+(K137*K138)+(L137*L138)+(M137*M138))/SUM(B137:M137)</f>
        <v>3.9852823433100338E-3</v>
      </c>
      <c r="O138" s="124">
        <v>0.14251934651762682</v>
      </c>
      <c r="P138" s="124">
        <v>0.33323784970877496</v>
      </c>
      <c r="Q138" s="124">
        <v>0.31274586939417781</v>
      </c>
      <c r="R138" s="124">
        <v>0.27993527508090615</v>
      </c>
      <c r="S138" s="124">
        <v>0.25752470799640609</v>
      </c>
      <c r="T138" s="124">
        <v>0.25742331288343556</v>
      </c>
      <c r="U138" s="124">
        <v>0.24735364009505292</v>
      </c>
      <c r="V138" s="124">
        <v>0.25995365493996209</v>
      </c>
      <c r="W138" s="124">
        <v>0.25551887765628223</v>
      </c>
      <c r="X138" s="124">
        <v>0.26248497431974649</v>
      </c>
      <c r="Y138" s="117" t="s">
        <v>46</v>
      </c>
      <c r="Z138" s="117" t="s">
        <v>46</v>
      </c>
      <c r="AA138" s="117" t="s">
        <v>46</v>
      </c>
      <c r="AB138" s="124">
        <f>((O137*O138)+(P137*P138)+(Q137*Q138)+(R137*R138)+(S137*S138)+(T137*T138)+(U137*U138)+(V137*V138)+(W137*W138)+(X137*X138))/SUM(O137:X137)</f>
        <v>0.26239363278438677</v>
      </c>
      <c r="AC138" s="117" t="s">
        <v>46</v>
      </c>
      <c r="AD138" s="117" t="s">
        <v>46</v>
      </c>
      <c r="AE138" s="117" t="s">
        <v>46</v>
      </c>
      <c r="AF138" s="117" t="s">
        <v>46</v>
      </c>
      <c r="AG138" s="117" t="s">
        <v>46</v>
      </c>
      <c r="AH138" s="117" t="s">
        <v>46</v>
      </c>
      <c r="AI138" s="117" t="s">
        <v>46</v>
      </c>
      <c r="AJ138" s="117" t="s">
        <v>46</v>
      </c>
      <c r="AK138" s="117" t="s">
        <v>46</v>
      </c>
      <c r="AL138" s="117" t="s">
        <v>46</v>
      </c>
      <c r="AM138" s="117" t="s">
        <v>46</v>
      </c>
      <c r="AN138" s="117" t="s">
        <v>46</v>
      </c>
      <c r="AO138" s="118" t="s">
        <v>46</v>
      </c>
    </row>
    <row r="139" spans="1:41" x14ac:dyDescent="0.35">
      <c r="A139" s="181" t="s">
        <v>28</v>
      </c>
      <c r="B139" s="235">
        <v>70802</v>
      </c>
      <c r="C139" s="235">
        <v>59785</v>
      </c>
      <c r="D139" s="229">
        <v>65231</v>
      </c>
      <c r="E139" s="229">
        <v>63472</v>
      </c>
      <c r="F139" s="229">
        <v>68239</v>
      </c>
      <c r="G139" s="229">
        <v>61420</v>
      </c>
      <c r="H139" s="229">
        <v>60884</v>
      </c>
      <c r="I139" s="229">
        <v>58218</v>
      </c>
      <c r="J139" s="229">
        <v>59486</v>
      </c>
      <c r="K139" s="229">
        <v>67798</v>
      </c>
      <c r="L139" s="229">
        <v>61644</v>
      </c>
      <c r="M139" s="229">
        <v>55551</v>
      </c>
      <c r="N139" s="229">
        <f>SUM(B139:M139)/12</f>
        <v>62710.833333333336</v>
      </c>
      <c r="O139" s="229">
        <v>53411</v>
      </c>
      <c r="P139" s="229">
        <v>39165</v>
      </c>
      <c r="Q139" s="229">
        <v>43659</v>
      </c>
      <c r="R139" s="229">
        <v>51558</v>
      </c>
      <c r="S139" s="229">
        <v>53653</v>
      </c>
      <c r="T139" s="229">
        <v>50952</v>
      </c>
      <c r="U139" s="229">
        <v>55635</v>
      </c>
      <c r="V139" s="229">
        <v>60852</v>
      </c>
      <c r="W139" s="229">
        <v>57761</v>
      </c>
      <c r="X139" s="229">
        <v>54087</v>
      </c>
      <c r="Y139" s="187">
        <v>0</v>
      </c>
      <c r="Z139" s="187">
        <v>0</v>
      </c>
      <c r="AA139" s="187">
        <v>0</v>
      </c>
      <c r="AB139" s="230">
        <f>SUM(O139:X139)/10</f>
        <v>52073.3</v>
      </c>
      <c r="AC139" s="175">
        <f>(O139-D139)/D139</f>
        <v>-0.1812021891431988</v>
      </c>
      <c r="AD139" s="175">
        <f t="shared" si="12"/>
        <v>-0.3829562641794807</v>
      </c>
      <c r="AE139" s="175">
        <f t="shared" si="12"/>
        <v>-0.36020457509635251</v>
      </c>
      <c r="AF139" s="175">
        <f t="shared" si="12"/>
        <v>-0.1605665906870726</v>
      </c>
      <c r="AG139" s="175">
        <f t="shared" si="12"/>
        <v>-0.11876683529334472</v>
      </c>
      <c r="AH139" s="175">
        <f t="shared" si="12"/>
        <v>-0.12480676079563022</v>
      </c>
      <c r="AI139" s="175">
        <f t="shared" si="12"/>
        <v>-6.4737921527754427E-2</v>
      </c>
      <c r="AJ139" s="175">
        <f t="shared" si="12"/>
        <v>-0.1024513997463052</v>
      </c>
      <c r="AK139" s="175">
        <f t="shared" si="12"/>
        <v>-6.2990720913633114E-2</v>
      </c>
      <c r="AL139" s="175">
        <f t="shared" si="12"/>
        <v>-2.635416104120538E-2</v>
      </c>
      <c r="AM139" s="257" t="s">
        <v>46</v>
      </c>
      <c r="AN139" s="257" t="s">
        <v>46</v>
      </c>
      <c r="AO139" s="258" t="s">
        <v>46</v>
      </c>
    </row>
    <row r="140" spans="1:41" ht="17.25" customHeight="1" x14ac:dyDescent="0.35">
      <c r="A140" s="56" t="s">
        <v>29</v>
      </c>
      <c r="B140" s="56"/>
      <c r="C140" s="56"/>
      <c r="D140" s="2"/>
      <c r="E140" s="2"/>
      <c r="F140" s="2"/>
      <c r="G140" s="2"/>
      <c r="H140" s="2"/>
      <c r="I140" s="2"/>
      <c r="J140" s="2"/>
      <c r="K140" s="2"/>
      <c r="L140" s="2"/>
      <c r="M140" s="2"/>
      <c r="N140" s="57"/>
      <c r="O140" s="2"/>
      <c r="P140" s="2"/>
      <c r="Q140" s="2"/>
      <c r="R140" s="2"/>
      <c r="S140" s="2"/>
      <c r="T140" s="2"/>
      <c r="U140" s="2"/>
      <c r="V140" s="2"/>
      <c r="W140" s="2"/>
      <c r="X140" s="2"/>
      <c r="Y140" s="58"/>
      <c r="Z140" s="3"/>
      <c r="AA140" s="3"/>
      <c r="AB140" s="3"/>
      <c r="AC140" s="3"/>
      <c r="AD140" s="3"/>
      <c r="AE140" s="3"/>
      <c r="AF140" s="3"/>
      <c r="AG140" s="3"/>
      <c r="AH140" s="3"/>
      <c r="AI140" s="3"/>
      <c r="AJ140" s="3"/>
    </row>
    <row r="141" spans="1:41" ht="12" customHeight="1" x14ac:dyDescent="0.35">
      <c r="A141" s="75" t="s">
        <v>125</v>
      </c>
      <c r="B141" s="75"/>
      <c r="C141" s="75"/>
      <c r="D141" s="2"/>
      <c r="E141" s="2"/>
      <c r="F141" s="2"/>
      <c r="G141" s="2"/>
      <c r="H141" s="2"/>
      <c r="I141" s="2"/>
      <c r="J141" s="2"/>
      <c r="K141" s="2"/>
      <c r="L141" s="2"/>
      <c r="M141" s="2"/>
      <c r="N141" s="57"/>
      <c r="O141" s="2"/>
      <c r="P141" s="2"/>
      <c r="Q141" s="2"/>
      <c r="R141" s="2"/>
      <c r="S141" s="2"/>
      <c r="T141" s="2"/>
      <c r="U141" s="2"/>
      <c r="V141" s="2"/>
      <c r="W141" s="2"/>
      <c r="X141" s="2"/>
      <c r="Y141" s="58"/>
      <c r="Z141" s="3"/>
      <c r="AA141" s="3"/>
      <c r="AB141" s="3"/>
      <c r="AC141" s="3"/>
      <c r="AD141" s="3"/>
      <c r="AE141" s="3"/>
      <c r="AF141" s="3"/>
      <c r="AG141" s="3"/>
      <c r="AH141" s="3"/>
      <c r="AI141" s="3"/>
      <c r="AJ141" s="3"/>
    </row>
    <row r="142" spans="1:41" ht="12" customHeight="1" x14ac:dyDescent="0.4">
      <c r="A142" s="75" t="s">
        <v>30</v>
      </c>
      <c r="B142" s="75"/>
      <c r="C142" s="75"/>
      <c r="D142" s="21"/>
      <c r="E142" s="21"/>
      <c r="F142" s="21"/>
      <c r="G142" s="21"/>
      <c r="H142" s="21"/>
      <c r="I142" s="21"/>
      <c r="J142" s="21"/>
      <c r="K142" s="21"/>
      <c r="L142" s="21"/>
      <c r="M142" s="21"/>
      <c r="N142" s="80"/>
      <c r="O142" s="21"/>
      <c r="P142" s="21"/>
      <c r="Q142" s="21"/>
      <c r="R142" s="21"/>
      <c r="S142" s="21"/>
      <c r="T142" s="21"/>
      <c r="U142" s="21"/>
      <c r="V142" s="21"/>
      <c r="W142" s="21"/>
      <c r="X142" s="21"/>
      <c r="Y142" s="81"/>
      <c r="Z142" s="22"/>
      <c r="AA142" s="22"/>
      <c r="AB142" s="22"/>
      <c r="AC142" s="22"/>
      <c r="AD142" s="22"/>
      <c r="AE142" s="22"/>
      <c r="AF142" s="22"/>
      <c r="AG142" s="22"/>
      <c r="AH142" s="22"/>
      <c r="AI142" s="22"/>
      <c r="AJ142" s="22"/>
      <c r="AK142" s="20"/>
      <c r="AL142" s="20"/>
      <c r="AM142" s="20"/>
      <c r="AN142" s="20"/>
      <c r="AO142" s="238"/>
    </row>
    <row r="143" spans="1:41" ht="12" customHeight="1" x14ac:dyDescent="0.4">
      <c r="A143" s="75" t="s">
        <v>132</v>
      </c>
      <c r="B143" s="75"/>
      <c r="C143" s="75"/>
      <c r="D143" s="223"/>
      <c r="E143" s="223"/>
      <c r="F143" s="223"/>
      <c r="G143" s="223"/>
      <c r="H143" s="223"/>
      <c r="I143" s="223"/>
      <c r="J143" s="223"/>
      <c r="K143" s="223"/>
      <c r="L143" s="223"/>
      <c r="M143" s="223"/>
      <c r="N143" s="224"/>
      <c r="O143" s="223"/>
      <c r="P143" s="223"/>
      <c r="Q143" s="223"/>
      <c r="R143" s="223"/>
      <c r="S143" s="223"/>
      <c r="T143" s="223"/>
      <c r="U143" s="223"/>
      <c r="V143" s="223"/>
      <c r="W143" s="223"/>
      <c r="X143" s="223"/>
      <c r="Y143" s="225"/>
      <c r="Z143" s="226"/>
      <c r="AA143" s="226"/>
      <c r="AB143" s="226"/>
      <c r="AC143" s="226"/>
      <c r="AD143" s="226"/>
      <c r="AE143" s="226"/>
      <c r="AF143" s="226"/>
      <c r="AG143" s="226"/>
      <c r="AH143" s="226"/>
      <c r="AI143" s="226"/>
      <c r="AJ143" s="226"/>
      <c r="AK143" s="119"/>
      <c r="AL143" s="119"/>
      <c r="AM143" s="119"/>
      <c r="AN143" s="119"/>
      <c r="AO143" s="256"/>
    </row>
    <row r="144" spans="1:41" ht="12" customHeight="1" x14ac:dyDescent="0.4">
      <c r="A144" s="75" t="s">
        <v>218</v>
      </c>
      <c r="B144" s="75"/>
      <c r="C144" s="75"/>
      <c r="D144" s="223"/>
      <c r="E144" s="223"/>
      <c r="F144" s="223"/>
      <c r="G144" s="223"/>
      <c r="H144" s="223"/>
      <c r="I144" s="223"/>
      <c r="J144" s="223"/>
      <c r="K144" s="223"/>
      <c r="L144" s="223"/>
      <c r="M144" s="223"/>
      <c r="N144" s="224"/>
      <c r="O144" s="223"/>
      <c r="P144" s="223"/>
      <c r="Q144" s="223"/>
      <c r="R144" s="223"/>
      <c r="S144" s="223"/>
      <c r="T144" s="223"/>
      <c r="U144" s="223"/>
      <c r="V144" s="223"/>
      <c r="W144" s="223"/>
      <c r="X144" s="223"/>
      <c r="Y144" s="225"/>
      <c r="Z144" s="226"/>
      <c r="AA144" s="226"/>
      <c r="AB144" s="226"/>
      <c r="AC144" s="226"/>
      <c r="AD144" s="226"/>
      <c r="AE144" s="226"/>
      <c r="AF144" s="226"/>
      <c r="AG144" s="226"/>
      <c r="AH144" s="226"/>
      <c r="AI144" s="226"/>
      <c r="AJ144" s="226"/>
      <c r="AK144" s="119"/>
      <c r="AL144" s="119"/>
      <c r="AM144" s="119"/>
      <c r="AN144" s="119"/>
      <c r="AO144" s="256"/>
    </row>
    <row r="145" spans="1:41" ht="12" customHeight="1" x14ac:dyDescent="0.35">
      <c r="A145" s="75" t="s">
        <v>43</v>
      </c>
      <c r="B145" s="26"/>
      <c r="C145" s="26"/>
      <c r="D145" s="26"/>
      <c r="E145" s="26"/>
      <c r="F145" s="26"/>
      <c r="G145" s="26"/>
      <c r="H145" s="26"/>
      <c r="I145" s="26"/>
      <c r="J145" s="26"/>
      <c r="K145" s="2"/>
      <c r="L145" s="2"/>
      <c r="M145" s="2"/>
      <c r="N145" s="57"/>
      <c r="O145" s="2"/>
      <c r="P145" s="2"/>
      <c r="Q145" s="2"/>
      <c r="R145" s="2"/>
      <c r="S145" s="2"/>
      <c r="T145" s="2"/>
      <c r="U145" s="2"/>
      <c r="V145" s="2"/>
      <c r="W145" s="2"/>
      <c r="X145" s="2"/>
      <c r="Y145" s="58"/>
      <c r="Z145" s="3"/>
      <c r="AA145" s="3"/>
      <c r="AB145" s="3"/>
      <c r="AC145" s="3"/>
      <c r="AD145" s="3"/>
      <c r="AE145" s="3"/>
      <c r="AF145" s="3"/>
      <c r="AG145" s="3"/>
      <c r="AH145" s="3"/>
      <c r="AI145" s="3"/>
      <c r="AJ145" s="3"/>
    </row>
    <row r="146" spans="1:41" ht="12" customHeight="1" x14ac:dyDescent="0.35">
      <c r="A146" s="241" t="s">
        <v>49</v>
      </c>
      <c r="B146" s="241"/>
      <c r="C146" s="241"/>
      <c r="D146" s="241"/>
      <c r="E146" s="241"/>
      <c r="F146" s="241"/>
      <c r="G146" s="241"/>
      <c r="H146" s="241"/>
      <c r="I146" s="241"/>
      <c r="J146" s="241"/>
      <c r="K146" s="228"/>
      <c r="L146" s="228"/>
      <c r="M146" s="228"/>
      <c r="N146" s="228"/>
      <c r="O146" s="228"/>
      <c r="P146" s="228"/>
      <c r="Q146" s="228"/>
      <c r="R146" s="228"/>
      <c r="S146" s="228"/>
      <c r="T146" s="228"/>
      <c r="U146" s="228"/>
      <c r="V146" s="228"/>
      <c r="W146" s="228"/>
      <c r="X146" s="228"/>
      <c r="Y146" s="228"/>
      <c r="Z146" s="228"/>
      <c r="AA146" s="228"/>
      <c r="AB146" s="228"/>
      <c r="AC146" s="228"/>
      <c r="AD146" s="228"/>
      <c r="AE146" s="228"/>
      <c r="AF146" s="228"/>
      <c r="AG146" s="228"/>
      <c r="AH146" s="228"/>
      <c r="AI146" s="228"/>
      <c r="AJ146" s="228"/>
      <c r="AK146" s="228"/>
      <c r="AL146" s="228"/>
      <c r="AM146" s="228"/>
      <c r="AN146" s="228"/>
      <c r="AO146" s="244"/>
    </row>
    <row r="147" spans="1:41" ht="12" customHeight="1" x14ac:dyDescent="0.35">
      <c r="A147" s="92" t="s">
        <v>59</v>
      </c>
      <c r="B147" s="92"/>
      <c r="C147" s="92"/>
      <c r="D147" s="29"/>
      <c r="E147" s="29"/>
      <c r="F147" s="29"/>
      <c r="G147" s="29"/>
      <c r="H147" s="29"/>
      <c r="I147" s="29"/>
      <c r="J147" s="29"/>
      <c r="K147" s="199"/>
      <c r="L147" s="199"/>
      <c r="M147" s="199"/>
      <c r="N147" s="59"/>
      <c r="O147" s="199"/>
      <c r="P147" s="199"/>
      <c r="Q147" s="199"/>
      <c r="R147" s="199"/>
      <c r="S147" s="199"/>
      <c r="T147" s="199"/>
      <c r="U147" s="199"/>
      <c r="V147" s="199"/>
      <c r="W147" s="199"/>
      <c r="X147" s="199"/>
      <c r="Y147" s="60"/>
      <c r="Z147" s="200"/>
      <c r="AA147" s="200"/>
      <c r="AB147" s="200"/>
      <c r="AC147" s="200"/>
      <c r="AD147" s="200"/>
      <c r="AE147" s="200"/>
      <c r="AF147" s="200"/>
      <c r="AG147" s="200"/>
      <c r="AH147" s="200"/>
      <c r="AI147" s="200"/>
      <c r="AJ147" s="200"/>
      <c r="AK147" s="113"/>
      <c r="AL147" s="113"/>
      <c r="AM147" s="113"/>
      <c r="AN147" s="113"/>
      <c r="AO147" s="153"/>
    </row>
    <row r="148" spans="1:41" ht="12" customHeight="1" x14ac:dyDescent="0.35">
      <c r="A148" s="278" t="s">
        <v>268</v>
      </c>
      <c r="B148" s="92"/>
      <c r="C148" s="92"/>
      <c r="D148" s="29"/>
      <c r="E148" s="29"/>
      <c r="F148" s="29"/>
      <c r="G148" s="29"/>
      <c r="H148" s="29"/>
      <c r="I148" s="29"/>
      <c r="J148" s="29"/>
      <c r="K148" s="29"/>
      <c r="L148" s="29"/>
      <c r="M148" s="29"/>
      <c r="N148" s="84"/>
      <c r="O148" s="29"/>
      <c r="P148" s="29"/>
      <c r="Q148" s="29"/>
      <c r="R148" s="29"/>
      <c r="S148" s="29"/>
      <c r="T148" s="29"/>
      <c r="U148" s="29"/>
      <c r="V148" s="29"/>
      <c r="W148" s="29"/>
      <c r="X148" s="29"/>
      <c r="Y148" s="85"/>
      <c r="Z148" s="30"/>
      <c r="AA148" s="30"/>
      <c r="AB148" s="30"/>
      <c r="AC148" s="30"/>
      <c r="AD148" s="30"/>
      <c r="AE148" s="30"/>
      <c r="AF148" s="30"/>
      <c r="AG148" s="30"/>
      <c r="AH148" s="30"/>
      <c r="AI148" s="30"/>
      <c r="AJ148" s="30"/>
      <c r="AK148" s="31"/>
      <c r="AL148" s="31"/>
      <c r="AM148" s="31"/>
      <c r="AN148" s="31"/>
      <c r="AO148" s="243"/>
    </row>
    <row r="149" spans="1:41" ht="12" customHeight="1" x14ac:dyDescent="0.35">
      <c r="A149" s="92" t="s">
        <v>45</v>
      </c>
      <c r="B149" s="92"/>
      <c r="C149" s="92"/>
      <c r="D149" s="29"/>
      <c r="E149" s="29"/>
      <c r="F149" s="29"/>
      <c r="G149" s="29"/>
      <c r="H149" s="29"/>
      <c r="I149" s="29"/>
      <c r="J149" s="29"/>
      <c r="K149" s="23"/>
      <c r="L149" s="23"/>
      <c r="M149" s="23"/>
      <c r="N149" s="59"/>
      <c r="O149" s="23"/>
      <c r="P149" s="23"/>
      <c r="Q149" s="23"/>
      <c r="R149" s="23"/>
      <c r="S149" s="23"/>
      <c r="T149" s="23"/>
      <c r="U149" s="23"/>
      <c r="V149" s="23"/>
      <c r="W149" s="23"/>
      <c r="X149" s="23"/>
      <c r="Y149" s="60"/>
      <c r="Z149" s="24"/>
      <c r="AA149" s="24"/>
      <c r="AB149" s="24"/>
      <c r="AC149" s="24"/>
      <c r="AD149" s="24"/>
      <c r="AE149" s="24"/>
      <c r="AF149" s="24"/>
      <c r="AG149" s="24"/>
      <c r="AH149" s="24"/>
      <c r="AI149" s="24"/>
      <c r="AJ149" s="24"/>
      <c r="AK149" s="113"/>
      <c r="AL149" s="113"/>
      <c r="AM149" s="113"/>
      <c r="AN149" s="113"/>
      <c r="AO149" s="153"/>
    </row>
    <row r="150" spans="1:41" ht="12" customHeight="1" x14ac:dyDescent="0.35">
      <c r="A150" s="75" t="s">
        <v>269</v>
      </c>
      <c r="B150" s="92"/>
      <c r="C150" s="92"/>
      <c r="D150" s="29"/>
      <c r="E150" s="29"/>
      <c r="F150" s="29"/>
      <c r="G150" s="29"/>
      <c r="H150" s="29"/>
      <c r="I150" s="29"/>
      <c r="J150" s="29"/>
      <c r="K150" s="23"/>
      <c r="L150" s="23"/>
      <c r="M150" s="23"/>
      <c r="N150" s="59"/>
      <c r="O150" s="23"/>
      <c r="P150" s="23"/>
      <c r="Q150" s="23"/>
      <c r="R150" s="23"/>
      <c r="S150" s="23"/>
      <c r="T150" s="23"/>
      <c r="U150" s="23"/>
      <c r="V150" s="23"/>
      <c r="W150" s="23"/>
      <c r="X150" s="23"/>
      <c r="Y150" s="60"/>
      <c r="Z150" s="24"/>
      <c r="AA150" s="24"/>
      <c r="AB150" s="24"/>
      <c r="AC150" s="24"/>
      <c r="AD150" s="24"/>
      <c r="AE150" s="24"/>
      <c r="AF150" s="24"/>
      <c r="AG150" s="24"/>
      <c r="AH150" s="24"/>
      <c r="AI150" s="24"/>
      <c r="AJ150" s="24"/>
      <c r="AK150" s="113"/>
      <c r="AL150" s="113"/>
      <c r="AM150" s="113"/>
      <c r="AN150" s="113"/>
      <c r="AO150" s="153"/>
    </row>
    <row r="151" spans="1:41" ht="12" customHeight="1" x14ac:dyDescent="0.35">
      <c r="A151" s="56" t="s">
        <v>32</v>
      </c>
      <c r="B151" s="56"/>
      <c r="C151" s="56"/>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3"/>
      <c r="AL151" s="113"/>
      <c r="AM151" s="113"/>
      <c r="AN151" s="113"/>
      <c r="AO151" s="153"/>
    </row>
    <row r="152" spans="1:41" ht="30" customHeight="1" x14ac:dyDescent="0.35">
      <c r="A152" s="61" t="s">
        <v>270</v>
      </c>
      <c r="B152" s="61"/>
      <c r="C152" s="61"/>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35"/>
    </row>
    <row r="153" spans="1:41" ht="20.25" customHeight="1" x14ac:dyDescent="0.35">
      <c r="A153" s="191" t="s">
        <v>252</v>
      </c>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240"/>
    </row>
    <row r="154" spans="1:41" x14ac:dyDescent="0.35">
      <c r="A154" s="137"/>
      <c r="B154" s="282" t="s">
        <v>145</v>
      </c>
      <c r="C154" s="283"/>
      <c r="D154" s="283"/>
      <c r="E154" s="283"/>
      <c r="F154" s="283"/>
      <c r="G154" s="283"/>
      <c r="H154" s="283"/>
      <c r="I154" s="283"/>
      <c r="J154" s="283"/>
      <c r="K154" s="283"/>
      <c r="L154" s="283"/>
      <c r="M154" s="283"/>
      <c r="N154" s="284"/>
      <c r="O154" s="279" t="s">
        <v>55</v>
      </c>
      <c r="P154" s="280"/>
      <c r="Q154" s="280"/>
      <c r="R154" s="280"/>
      <c r="S154" s="280"/>
      <c r="T154" s="280"/>
      <c r="U154" s="280"/>
      <c r="V154" s="280"/>
      <c r="W154" s="280"/>
      <c r="X154" s="280"/>
      <c r="Y154" s="280"/>
      <c r="Z154" s="280"/>
      <c r="AA154" s="280"/>
      <c r="AB154" s="281"/>
      <c r="AC154" s="281" t="s">
        <v>57</v>
      </c>
      <c r="AD154" s="281"/>
      <c r="AE154" s="281"/>
      <c r="AF154" s="281"/>
      <c r="AG154" s="281"/>
      <c r="AH154" s="281"/>
      <c r="AI154" s="281"/>
      <c r="AJ154" s="281"/>
      <c r="AK154" s="281"/>
      <c r="AL154" s="281"/>
      <c r="AM154" s="280"/>
      <c r="AN154" s="280"/>
      <c r="AO154" s="280"/>
    </row>
    <row r="155" spans="1:41" ht="44.15" customHeight="1" x14ac:dyDescent="0.35">
      <c r="A155" s="106" t="s">
        <v>35</v>
      </c>
      <c r="B155" s="107" t="s">
        <v>203</v>
      </c>
      <c r="C155" s="107" t="s">
        <v>204</v>
      </c>
      <c r="D155" s="107" t="s">
        <v>193</v>
      </c>
      <c r="E155" s="107" t="s">
        <v>194</v>
      </c>
      <c r="F155" s="107" t="s">
        <v>195</v>
      </c>
      <c r="G155" s="107" t="s">
        <v>196</v>
      </c>
      <c r="H155" s="107" t="s">
        <v>197</v>
      </c>
      <c r="I155" s="107" t="s">
        <v>198</v>
      </c>
      <c r="J155" s="107" t="s">
        <v>199</v>
      </c>
      <c r="K155" s="107" t="s">
        <v>200</v>
      </c>
      <c r="L155" s="107" t="s">
        <v>201</v>
      </c>
      <c r="M155" s="107" t="s">
        <v>202</v>
      </c>
      <c r="N155" s="107" t="s">
        <v>168</v>
      </c>
      <c r="O155" s="107" t="s">
        <v>219</v>
      </c>
      <c r="P155" s="107" t="s">
        <v>216</v>
      </c>
      <c r="Q155" s="107" t="s">
        <v>215</v>
      </c>
      <c r="R155" s="107" t="s">
        <v>214</v>
      </c>
      <c r="S155" s="107" t="s">
        <v>213</v>
      </c>
      <c r="T155" s="107" t="s">
        <v>212</v>
      </c>
      <c r="U155" s="107" t="s">
        <v>217</v>
      </c>
      <c r="V155" s="107" t="s">
        <v>211</v>
      </c>
      <c r="W155" s="107" t="s">
        <v>210</v>
      </c>
      <c r="X155" s="107" t="s">
        <v>209</v>
      </c>
      <c r="Y155" s="107" t="s">
        <v>208</v>
      </c>
      <c r="Z155" s="107" t="s">
        <v>207</v>
      </c>
      <c r="AA155" s="107" t="s">
        <v>206</v>
      </c>
      <c r="AB155" s="107" t="s">
        <v>205</v>
      </c>
      <c r="AC155" s="107" t="s">
        <v>60</v>
      </c>
      <c r="AD155" s="107" t="s">
        <v>61</v>
      </c>
      <c r="AE155" s="107" t="s">
        <v>62</v>
      </c>
      <c r="AF155" s="107" t="s">
        <v>63</v>
      </c>
      <c r="AG155" s="107" t="s">
        <v>64</v>
      </c>
      <c r="AH155" s="107" t="s">
        <v>65</v>
      </c>
      <c r="AI155" s="107" t="s">
        <v>66</v>
      </c>
      <c r="AJ155" s="107" t="s">
        <v>67</v>
      </c>
      <c r="AK155" s="107" t="s">
        <v>68</v>
      </c>
      <c r="AL155" s="107" t="s">
        <v>69</v>
      </c>
      <c r="AM155" s="107" t="s">
        <v>70</v>
      </c>
      <c r="AN155" s="107" t="s">
        <v>71</v>
      </c>
      <c r="AO155" s="131" t="s">
        <v>72</v>
      </c>
    </row>
    <row r="156" spans="1:41" x14ac:dyDescent="0.35">
      <c r="A156" s="74" t="s">
        <v>23</v>
      </c>
      <c r="B156" s="195">
        <v>202965</v>
      </c>
      <c r="C156" s="195">
        <v>179724</v>
      </c>
      <c r="D156" s="167">
        <v>201131</v>
      </c>
      <c r="E156" s="167">
        <v>177153</v>
      </c>
      <c r="F156" s="167">
        <v>187404</v>
      </c>
      <c r="G156" s="167">
        <v>165370</v>
      </c>
      <c r="H156" s="167">
        <v>155900</v>
      </c>
      <c r="I156" s="167">
        <v>148055</v>
      </c>
      <c r="J156" s="167">
        <v>158751</v>
      </c>
      <c r="K156" s="167">
        <v>181172</v>
      </c>
      <c r="L156" s="167">
        <v>185587</v>
      </c>
      <c r="M156" s="167">
        <v>179935</v>
      </c>
      <c r="N156" s="167">
        <f>SUM(B156:M156)/12</f>
        <v>176928.91666666666</v>
      </c>
      <c r="O156" s="167">
        <v>162699</v>
      </c>
      <c r="P156" s="167">
        <v>97395</v>
      </c>
      <c r="Q156" s="167">
        <v>111023</v>
      </c>
      <c r="R156" s="167">
        <v>131158</v>
      </c>
      <c r="S156" s="167">
        <v>138285</v>
      </c>
      <c r="T156" s="167">
        <v>133240</v>
      </c>
      <c r="U156" s="167">
        <v>154955</v>
      </c>
      <c r="V156" s="167">
        <v>173455</v>
      </c>
      <c r="W156" s="167">
        <v>152572</v>
      </c>
      <c r="X156" s="167">
        <v>130210</v>
      </c>
      <c r="Y156" s="140">
        <v>0</v>
      </c>
      <c r="Z156" s="140">
        <v>0</v>
      </c>
      <c r="AA156" s="140">
        <v>0</v>
      </c>
      <c r="AB156" s="169">
        <f>SUM(O156:X156)/10</f>
        <v>138499.20000000001</v>
      </c>
      <c r="AC156" s="124">
        <f t="shared" ref="AC156:AL160" si="13">(O156-D156)/D156</f>
        <v>-0.19107944573437213</v>
      </c>
      <c r="AD156" s="124">
        <f t="shared" si="13"/>
        <v>-0.45022099541074662</v>
      </c>
      <c r="AE156" s="124">
        <f t="shared" si="13"/>
        <v>-0.40757401122708159</v>
      </c>
      <c r="AF156" s="124">
        <f t="shared" si="13"/>
        <v>-0.20688153836850698</v>
      </c>
      <c r="AG156" s="124">
        <f t="shared" si="13"/>
        <v>-0.11298909557408596</v>
      </c>
      <c r="AH156" s="124">
        <f t="shared" si="13"/>
        <v>-0.10006416534396001</v>
      </c>
      <c r="AI156" s="124">
        <f t="shared" si="13"/>
        <v>-2.3911660398989613E-2</v>
      </c>
      <c r="AJ156" s="124">
        <f t="shared" si="13"/>
        <v>-4.2594882211379241E-2</v>
      </c>
      <c r="AK156" s="124">
        <f t="shared" si="13"/>
        <v>-0.17789500342157585</v>
      </c>
      <c r="AL156" s="124">
        <f t="shared" si="13"/>
        <v>-0.27634979298079865</v>
      </c>
      <c r="AM156" s="117" t="s">
        <v>46</v>
      </c>
      <c r="AN156" s="117" t="s">
        <v>46</v>
      </c>
      <c r="AO156" s="118" t="s">
        <v>46</v>
      </c>
    </row>
    <row r="157" spans="1:41" x14ac:dyDescent="0.35">
      <c r="A157" s="74" t="s">
        <v>24</v>
      </c>
      <c r="B157" s="197">
        <v>1.5618456384105634E-3</v>
      </c>
      <c r="C157" s="197">
        <v>1.9363023302397008E-3</v>
      </c>
      <c r="D157" s="198">
        <v>2.0384724383610683E-3</v>
      </c>
      <c r="E157" s="198">
        <v>2.5458219730967019E-3</v>
      </c>
      <c r="F157" s="198">
        <v>2.4759343450513329E-3</v>
      </c>
      <c r="G157" s="198">
        <v>2.76350003023523E-3</v>
      </c>
      <c r="H157" s="198">
        <v>2.719692110327133E-3</v>
      </c>
      <c r="I157" s="198">
        <v>3.0123940427543819E-3</v>
      </c>
      <c r="J157" s="198">
        <v>3.0739963842747447E-3</v>
      </c>
      <c r="K157" s="198">
        <v>3.3780054313028505E-3</v>
      </c>
      <c r="L157" s="198">
        <v>3.4862355660687443E-3</v>
      </c>
      <c r="M157" s="198">
        <v>4.1014810903937529E-3</v>
      </c>
      <c r="N157" s="198">
        <f>((B156*B157)+(C156*C157)+(D156*D157)+(E156*E157)+(F156*F157)+(G156*G157)+(H156*H157)+(I156*I157)+(J156*J157)+(K156*K157)+(L156*L157)+(M156*M157))/SUM(B156:M156)</f>
        <v>2.7327358868698211E-3</v>
      </c>
      <c r="O157" s="124">
        <v>0.23642431729758634</v>
      </c>
      <c r="P157" s="124">
        <v>0.6986703629549772</v>
      </c>
      <c r="Q157" s="124">
        <v>0.62270880808481122</v>
      </c>
      <c r="R157" s="124">
        <v>0.5594778816389393</v>
      </c>
      <c r="S157" s="124">
        <v>0.51252847380410027</v>
      </c>
      <c r="T157" s="124">
        <v>0.49601471029720806</v>
      </c>
      <c r="U157" s="124">
        <v>0.53863379690877999</v>
      </c>
      <c r="V157" s="124">
        <v>0.47623302873944251</v>
      </c>
      <c r="W157" s="124">
        <v>0.49674907584615791</v>
      </c>
      <c r="X157" s="124">
        <v>0.54936640810997617</v>
      </c>
      <c r="Y157" s="115" t="s">
        <v>46</v>
      </c>
      <c r="Z157" s="115" t="s">
        <v>46</v>
      </c>
      <c r="AA157" s="115" t="s">
        <v>46</v>
      </c>
      <c r="AB157" s="124">
        <f>((O156*O157)+(P156*P157)+(Q156*Q157)+(R156*R157)+(S156*S157)+(T156*T157)+(U156*U157)+(V156*V157)+(W156*W157)+(X156*X157))/SUM(O156:X156)</f>
        <v>0.504973313925279</v>
      </c>
      <c r="AC157" s="117" t="s">
        <v>46</v>
      </c>
      <c r="AD157" s="117" t="s">
        <v>46</v>
      </c>
      <c r="AE157" s="117" t="s">
        <v>46</v>
      </c>
      <c r="AF157" s="117" t="s">
        <v>46</v>
      </c>
      <c r="AG157" s="117" t="s">
        <v>46</v>
      </c>
      <c r="AH157" s="117" t="s">
        <v>46</v>
      </c>
      <c r="AI157" s="117" t="s">
        <v>46</v>
      </c>
      <c r="AJ157" s="117" t="s">
        <v>46</v>
      </c>
      <c r="AK157" s="117" t="s">
        <v>46</v>
      </c>
      <c r="AL157" s="117" t="s">
        <v>46</v>
      </c>
      <c r="AM157" s="117" t="s">
        <v>46</v>
      </c>
      <c r="AN157" s="117" t="s">
        <v>46</v>
      </c>
      <c r="AO157" s="118" t="s">
        <v>46</v>
      </c>
    </row>
    <row r="158" spans="1:41" x14ac:dyDescent="0.35">
      <c r="A158" s="74" t="s">
        <v>25</v>
      </c>
      <c r="B158" s="195">
        <v>3855</v>
      </c>
      <c r="C158" s="195">
        <v>3390</v>
      </c>
      <c r="D158" s="167">
        <v>3339</v>
      </c>
      <c r="E158" s="167">
        <v>3347</v>
      </c>
      <c r="F158" s="167">
        <v>3755</v>
      </c>
      <c r="G158" s="167">
        <v>3137</v>
      </c>
      <c r="H158" s="167">
        <v>2485</v>
      </c>
      <c r="I158" s="167">
        <v>2432</v>
      </c>
      <c r="J158" s="167">
        <v>3075</v>
      </c>
      <c r="K158" s="167">
        <v>3680</v>
      </c>
      <c r="L158" s="167">
        <v>3711</v>
      </c>
      <c r="M158" s="167">
        <v>3345</v>
      </c>
      <c r="N158" s="167">
        <f>SUM(B158:M158)/12</f>
        <v>3295.9166666666665</v>
      </c>
      <c r="O158" s="167">
        <v>3165</v>
      </c>
      <c r="P158" s="167">
        <v>2613</v>
      </c>
      <c r="Q158" s="167">
        <v>2814</v>
      </c>
      <c r="R158" s="167">
        <v>2929</v>
      </c>
      <c r="S158" s="167">
        <v>2706</v>
      </c>
      <c r="T158" s="167">
        <v>2410</v>
      </c>
      <c r="U158" s="167">
        <v>2980</v>
      </c>
      <c r="V158" s="167">
        <v>3468</v>
      </c>
      <c r="W158" s="167">
        <v>3635</v>
      </c>
      <c r="X158" s="167">
        <v>3389</v>
      </c>
      <c r="Y158" s="140">
        <v>0</v>
      </c>
      <c r="Z158" s="140">
        <v>0</v>
      </c>
      <c r="AA158" s="140">
        <v>0</v>
      </c>
      <c r="AB158" s="169">
        <f>SUM(O158:X158)/10</f>
        <v>3010.9</v>
      </c>
      <c r="AC158" s="124">
        <f>(O158-D158)/D158</f>
        <v>-5.2111410601976639E-2</v>
      </c>
      <c r="AD158" s="124">
        <f t="shared" si="13"/>
        <v>-0.219300866447565</v>
      </c>
      <c r="AE158" s="124">
        <f t="shared" si="13"/>
        <v>-0.25059920106524636</v>
      </c>
      <c r="AF158" s="124">
        <f t="shared" si="13"/>
        <v>-6.6305387312719163E-2</v>
      </c>
      <c r="AG158" s="124">
        <f t="shared" si="13"/>
        <v>8.893360160965795E-2</v>
      </c>
      <c r="AH158" s="198">
        <f t="shared" si="13"/>
        <v>-9.0460526315789477E-3</v>
      </c>
      <c r="AI158" s="124">
        <f t="shared" si="13"/>
        <v>-3.0894308943089432E-2</v>
      </c>
      <c r="AJ158" s="124">
        <f t="shared" si="13"/>
        <v>-5.7608695652173914E-2</v>
      </c>
      <c r="AK158" s="124">
        <f t="shared" si="13"/>
        <v>-2.0479655079493397E-2</v>
      </c>
      <c r="AL158" s="124">
        <f t="shared" si="13"/>
        <v>1.3153961136023917E-2</v>
      </c>
      <c r="AM158" s="117" t="s">
        <v>46</v>
      </c>
      <c r="AN158" s="117" t="s">
        <v>46</v>
      </c>
      <c r="AO158" s="118" t="s">
        <v>46</v>
      </c>
    </row>
    <row r="159" spans="1:41" x14ac:dyDescent="0.35">
      <c r="A159" s="74" t="s">
        <v>26</v>
      </c>
      <c r="B159" s="197">
        <v>1.8158236057068742E-3</v>
      </c>
      <c r="C159" s="197">
        <v>2.6548672566371681E-3</v>
      </c>
      <c r="D159" s="198">
        <v>8.9847259658580418E-4</v>
      </c>
      <c r="E159" s="198">
        <v>1.1951000896325067E-3</v>
      </c>
      <c r="F159" s="198">
        <v>1.5978695073235686E-3</v>
      </c>
      <c r="G159" s="198">
        <v>1.5938795027095952E-3</v>
      </c>
      <c r="H159" s="198">
        <v>2.012072434607646E-3</v>
      </c>
      <c r="I159" s="198">
        <v>2.4671052631578946E-3</v>
      </c>
      <c r="J159" s="198">
        <v>3.5772357723577236E-3</v>
      </c>
      <c r="K159" s="198">
        <v>2.717391304347826E-3</v>
      </c>
      <c r="L159" s="198">
        <v>2.1557531662624628E-3</v>
      </c>
      <c r="M159" s="198">
        <v>2.391629297458894E-3</v>
      </c>
      <c r="N159" s="198">
        <f>((B158*B159)+(C158*C159)+(D158*D159)+(E158*E159)+(F158*F159)+(G158*G159)+(H158*H159)+(I158*I159)+(J158*J159)+(K158*K159)+(L158*L159)+(M158*M159))/SUM(B158:M158)</f>
        <v>2.0732724836287327E-3</v>
      </c>
      <c r="O159" s="124">
        <v>0.14597156398104266</v>
      </c>
      <c r="P159" s="124">
        <v>0.4925373134328358</v>
      </c>
      <c r="Q159" s="124">
        <v>0.45593461265103058</v>
      </c>
      <c r="R159" s="124">
        <v>0.40969614202799592</v>
      </c>
      <c r="S159" s="124">
        <v>0.3736141906873614</v>
      </c>
      <c r="T159" s="124">
        <v>0.35892116182572614</v>
      </c>
      <c r="U159" s="124">
        <v>0.36174496644295301</v>
      </c>
      <c r="V159" s="124">
        <v>0.35813148788927335</v>
      </c>
      <c r="W159" s="124">
        <v>0.37936726272352134</v>
      </c>
      <c r="X159" s="124">
        <v>0.39952788433166125</v>
      </c>
      <c r="Y159" s="117" t="s">
        <v>46</v>
      </c>
      <c r="Z159" s="117" t="s">
        <v>46</v>
      </c>
      <c r="AA159" s="117" t="s">
        <v>46</v>
      </c>
      <c r="AB159" s="124">
        <f>((O158*O159)+(P158*P159)+(Q158*Q159)+(R158*R159)+(S158*S159)+(T158*T159)+(U158*U159)+(V158*V159)+(W158*W159)+(X158*X159))/SUM(O158:X158)</f>
        <v>0.37068650569597128</v>
      </c>
      <c r="AC159" s="117" t="s">
        <v>46</v>
      </c>
      <c r="AD159" s="117" t="s">
        <v>46</v>
      </c>
      <c r="AE159" s="117" t="s">
        <v>46</v>
      </c>
      <c r="AF159" s="117" t="s">
        <v>46</v>
      </c>
      <c r="AG159" s="117" t="s">
        <v>46</v>
      </c>
      <c r="AH159" s="117" t="s">
        <v>46</v>
      </c>
      <c r="AI159" s="117" t="s">
        <v>46</v>
      </c>
      <c r="AJ159" s="117" t="s">
        <v>46</v>
      </c>
      <c r="AK159" s="117" t="s">
        <v>46</v>
      </c>
      <c r="AL159" s="117" t="s">
        <v>46</v>
      </c>
      <c r="AM159" s="117" t="s">
        <v>46</v>
      </c>
      <c r="AN159" s="117" t="s">
        <v>46</v>
      </c>
      <c r="AO159" s="118" t="s">
        <v>46</v>
      </c>
    </row>
    <row r="160" spans="1:41" x14ac:dyDescent="0.35">
      <c r="A160" s="181" t="s">
        <v>28</v>
      </c>
      <c r="B160" s="235">
        <v>46909</v>
      </c>
      <c r="C160" s="235">
        <v>41541</v>
      </c>
      <c r="D160" s="229">
        <v>45700</v>
      </c>
      <c r="E160" s="229">
        <v>41378</v>
      </c>
      <c r="F160" s="229">
        <v>44444</v>
      </c>
      <c r="G160" s="229">
        <v>40613</v>
      </c>
      <c r="H160" s="229">
        <v>41832</v>
      </c>
      <c r="I160" s="229">
        <v>42414</v>
      </c>
      <c r="J160" s="229">
        <v>41562</v>
      </c>
      <c r="K160" s="229">
        <v>53795</v>
      </c>
      <c r="L160" s="229">
        <v>56240</v>
      </c>
      <c r="M160" s="229">
        <v>41114</v>
      </c>
      <c r="N160" s="229">
        <f>SUM(B160:M160)/12</f>
        <v>44795.166666666664</v>
      </c>
      <c r="O160" s="229">
        <v>30970</v>
      </c>
      <c r="P160" s="229">
        <v>19126</v>
      </c>
      <c r="Q160" s="229">
        <v>22898</v>
      </c>
      <c r="R160" s="229">
        <v>29088</v>
      </c>
      <c r="S160" s="229">
        <v>31567</v>
      </c>
      <c r="T160" s="229">
        <v>31849</v>
      </c>
      <c r="U160" s="229">
        <v>35352</v>
      </c>
      <c r="V160" s="229">
        <v>65171</v>
      </c>
      <c r="W160" s="229">
        <v>55027</v>
      </c>
      <c r="X160" s="229">
        <v>37439</v>
      </c>
      <c r="Y160" s="187">
        <v>0</v>
      </c>
      <c r="Z160" s="187">
        <v>0</v>
      </c>
      <c r="AA160" s="187">
        <v>0</v>
      </c>
      <c r="AB160" s="230">
        <f>SUM(O160:X160)/10</f>
        <v>35848.699999999997</v>
      </c>
      <c r="AC160" s="175">
        <f>(O160-D160)/D160</f>
        <v>-0.32231947483588619</v>
      </c>
      <c r="AD160" s="175">
        <f t="shared" si="13"/>
        <v>-0.53777369616704529</v>
      </c>
      <c r="AE160" s="175">
        <f t="shared" si="13"/>
        <v>-0.48478984789847901</v>
      </c>
      <c r="AF160" s="175">
        <f t="shared" si="13"/>
        <v>-0.28377613079555808</v>
      </c>
      <c r="AG160" s="175">
        <f t="shared" si="13"/>
        <v>-0.2453863071332951</v>
      </c>
      <c r="AH160" s="175">
        <f t="shared" si="13"/>
        <v>-0.24909228085066251</v>
      </c>
      <c r="AI160" s="175">
        <f t="shared" si="13"/>
        <v>-0.1494153313122564</v>
      </c>
      <c r="AJ160" s="175">
        <f t="shared" si="13"/>
        <v>0.21146946742262293</v>
      </c>
      <c r="AK160" s="175">
        <f t="shared" si="13"/>
        <v>-2.1568278805120911E-2</v>
      </c>
      <c r="AL160" s="175">
        <f t="shared" si="13"/>
        <v>-8.9385610740866858E-2</v>
      </c>
      <c r="AM160" s="257" t="s">
        <v>46</v>
      </c>
      <c r="AN160" s="257" t="s">
        <v>46</v>
      </c>
      <c r="AO160" s="258" t="s">
        <v>46</v>
      </c>
    </row>
    <row r="161" spans="1:41" ht="17.25" customHeight="1" x14ac:dyDescent="0.35">
      <c r="A161" s="56" t="s">
        <v>29</v>
      </c>
      <c r="B161" s="56"/>
      <c r="C161" s="56"/>
      <c r="D161" s="23"/>
      <c r="E161" s="23"/>
      <c r="F161" s="23"/>
      <c r="G161" s="23"/>
      <c r="H161" s="23"/>
      <c r="I161" s="23"/>
      <c r="J161" s="23"/>
      <c r="K161" s="23"/>
      <c r="L161" s="23"/>
      <c r="M161" s="23"/>
      <c r="N161" s="59"/>
      <c r="O161" s="23"/>
      <c r="P161" s="23"/>
      <c r="Q161" s="23"/>
      <c r="R161" s="23"/>
      <c r="S161" s="23"/>
      <c r="T161" s="23"/>
      <c r="U161" s="23"/>
      <c r="V161" s="23"/>
      <c r="W161" s="23"/>
      <c r="X161" s="23"/>
      <c r="Y161" s="60"/>
      <c r="Z161" s="24"/>
      <c r="AA161" s="24"/>
      <c r="AB161" s="24"/>
      <c r="AC161" s="24"/>
      <c r="AD161" s="24"/>
      <c r="AE161" s="24"/>
      <c r="AF161" s="24"/>
      <c r="AG161" s="24"/>
      <c r="AH161" s="24"/>
      <c r="AI161" s="24"/>
      <c r="AJ161" s="24"/>
      <c r="AK161" s="113"/>
      <c r="AL161" s="113"/>
      <c r="AM161" s="113"/>
      <c r="AN161" s="113"/>
      <c r="AO161" s="153"/>
    </row>
    <row r="162" spans="1:41" ht="12" customHeight="1" x14ac:dyDescent="0.35">
      <c r="A162" s="75" t="s">
        <v>125</v>
      </c>
      <c r="B162" s="75"/>
      <c r="C162" s="75"/>
      <c r="D162" s="23"/>
      <c r="E162" s="23"/>
      <c r="F162" s="23"/>
      <c r="G162" s="23"/>
      <c r="H162" s="23"/>
      <c r="I162" s="23"/>
      <c r="J162" s="23"/>
      <c r="K162" s="23"/>
      <c r="L162" s="23"/>
      <c r="M162" s="23"/>
      <c r="N162" s="59"/>
      <c r="O162" s="23"/>
      <c r="P162" s="23"/>
      <c r="Q162" s="23"/>
      <c r="R162" s="23"/>
      <c r="S162" s="23"/>
      <c r="T162" s="23"/>
      <c r="U162" s="23"/>
      <c r="V162" s="23"/>
      <c r="W162" s="23"/>
      <c r="X162" s="23"/>
      <c r="Y162" s="60"/>
      <c r="Z162" s="24"/>
      <c r="AA162" s="24"/>
      <c r="AB162" s="24"/>
      <c r="AC162" s="24"/>
      <c r="AD162" s="24"/>
      <c r="AE162" s="24"/>
      <c r="AF162" s="24"/>
      <c r="AG162" s="24"/>
      <c r="AH162" s="24"/>
      <c r="AI162" s="24"/>
      <c r="AJ162" s="24"/>
      <c r="AK162" s="113"/>
      <c r="AL162" s="113"/>
      <c r="AM162" s="113"/>
      <c r="AN162" s="113"/>
      <c r="AO162" s="153"/>
    </row>
    <row r="163" spans="1:41" ht="12" customHeight="1" x14ac:dyDescent="0.4">
      <c r="A163" s="75" t="s">
        <v>30</v>
      </c>
      <c r="B163" s="75"/>
      <c r="C163" s="75"/>
      <c r="D163" s="223"/>
      <c r="E163" s="223"/>
      <c r="F163" s="223"/>
      <c r="G163" s="223"/>
      <c r="H163" s="223"/>
      <c r="I163" s="223"/>
      <c r="J163" s="223"/>
      <c r="K163" s="223"/>
      <c r="L163" s="223"/>
      <c r="M163" s="223"/>
      <c r="N163" s="224"/>
      <c r="O163" s="223"/>
      <c r="P163" s="223"/>
      <c r="Q163" s="223"/>
      <c r="R163" s="223"/>
      <c r="S163" s="223"/>
      <c r="T163" s="223"/>
      <c r="U163" s="223"/>
      <c r="V163" s="223"/>
      <c r="W163" s="223"/>
      <c r="X163" s="223"/>
      <c r="Y163" s="225"/>
      <c r="Z163" s="226"/>
      <c r="AA163" s="226"/>
      <c r="AB163" s="226"/>
      <c r="AC163" s="226"/>
      <c r="AD163" s="226"/>
      <c r="AE163" s="226"/>
      <c r="AF163" s="226"/>
      <c r="AG163" s="226"/>
      <c r="AH163" s="226"/>
      <c r="AI163" s="226"/>
      <c r="AJ163" s="226"/>
      <c r="AK163" s="119"/>
      <c r="AL163" s="119"/>
      <c r="AM163" s="119"/>
      <c r="AN163" s="119"/>
      <c r="AO163" s="256"/>
    </row>
    <row r="164" spans="1:41" ht="12" customHeight="1" x14ac:dyDescent="0.4">
      <c r="A164" s="75" t="s">
        <v>132</v>
      </c>
      <c r="B164" s="75"/>
      <c r="C164" s="75"/>
      <c r="D164" s="223"/>
      <c r="E164" s="223"/>
      <c r="F164" s="223"/>
      <c r="G164" s="223"/>
      <c r="H164" s="223"/>
      <c r="I164" s="223"/>
      <c r="J164" s="223"/>
      <c r="K164" s="223"/>
      <c r="L164" s="223"/>
      <c r="M164" s="223"/>
      <c r="N164" s="224"/>
      <c r="O164" s="223"/>
      <c r="P164" s="223"/>
      <c r="Q164" s="223"/>
      <c r="R164" s="223"/>
      <c r="S164" s="223"/>
      <c r="T164" s="223"/>
      <c r="U164" s="223"/>
      <c r="V164" s="223"/>
      <c r="W164" s="223"/>
      <c r="X164" s="223"/>
      <c r="Y164" s="225"/>
      <c r="Z164" s="226"/>
      <c r="AA164" s="226"/>
      <c r="AB164" s="226"/>
      <c r="AC164" s="226"/>
      <c r="AD164" s="226"/>
      <c r="AE164" s="226"/>
      <c r="AF164" s="226"/>
      <c r="AG164" s="226"/>
      <c r="AH164" s="226"/>
      <c r="AI164" s="226"/>
      <c r="AJ164" s="226"/>
      <c r="AK164" s="119"/>
      <c r="AL164" s="119"/>
      <c r="AM164" s="119"/>
      <c r="AN164" s="119"/>
      <c r="AO164" s="256"/>
    </row>
    <row r="165" spans="1:41" ht="12" customHeight="1" x14ac:dyDescent="0.4">
      <c r="A165" s="75" t="s">
        <v>218</v>
      </c>
      <c r="B165" s="75"/>
      <c r="C165" s="75"/>
      <c r="D165" s="223"/>
      <c r="E165" s="223"/>
      <c r="F165" s="223"/>
      <c r="G165" s="223"/>
      <c r="H165" s="223"/>
      <c r="I165" s="223"/>
      <c r="J165" s="223"/>
      <c r="K165" s="223"/>
      <c r="L165" s="223"/>
      <c r="M165" s="223"/>
      <c r="N165" s="224"/>
      <c r="O165" s="223"/>
      <c r="P165" s="223"/>
      <c r="Q165" s="223"/>
      <c r="R165" s="223"/>
      <c r="S165" s="223"/>
      <c r="T165" s="223"/>
      <c r="U165" s="223"/>
      <c r="V165" s="223"/>
      <c r="W165" s="223"/>
      <c r="X165" s="223"/>
      <c r="Y165" s="225"/>
      <c r="Z165" s="226"/>
      <c r="AA165" s="226"/>
      <c r="AB165" s="226"/>
      <c r="AC165" s="226"/>
      <c r="AD165" s="226"/>
      <c r="AE165" s="226"/>
      <c r="AF165" s="226"/>
      <c r="AG165" s="226"/>
      <c r="AH165" s="226"/>
      <c r="AI165" s="226"/>
      <c r="AJ165" s="226"/>
      <c r="AK165" s="119"/>
      <c r="AL165" s="119"/>
      <c r="AM165" s="119"/>
      <c r="AN165" s="119"/>
      <c r="AO165" s="256"/>
    </row>
    <row r="166" spans="1:41" ht="12" customHeight="1" x14ac:dyDescent="0.35">
      <c r="A166" s="75" t="s">
        <v>43</v>
      </c>
      <c r="B166" s="26"/>
      <c r="C166" s="26"/>
      <c r="D166" s="26"/>
      <c r="E166" s="26"/>
      <c r="F166" s="26"/>
      <c r="G166" s="26"/>
      <c r="H166" s="26"/>
      <c r="I166" s="26"/>
      <c r="J166" s="26"/>
      <c r="K166" s="2"/>
      <c r="L166" s="2"/>
      <c r="M166" s="2"/>
      <c r="N166" s="57"/>
      <c r="O166" s="2"/>
      <c r="P166" s="2"/>
      <c r="Q166" s="2"/>
      <c r="R166" s="2"/>
      <c r="S166" s="2"/>
      <c r="T166" s="2"/>
      <c r="U166" s="2"/>
      <c r="V166" s="2"/>
      <c r="W166" s="2"/>
      <c r="X166" s="2"/>
      <c r="Y166" s="58"/>
      <c r="Z166" s="3"/>
      <c r="AA166" s="3"/>
      <c r="AB166" s="3"/>
      <c r="AC166" s="3"/>
      <c r="AD166" s="3"/>
      <c r="AE166" s="3"/>
      <c r="AF166" s="3"/>
      <c r="AG166" s="3"/>
      <c r="AH166" s="3"/>
      <c r="AI166" s="3"/>
      <c r="AJ166" s="3"/>
    </row>
    <row r="167" spans="1:41" ht="12" customHeight="1" x14ac:dyDescent="0.35">
      <c r="A167" s="241" t="s">
        <v>49</v>
      </c>
      <c r="B167" s="241"/>
      <c r="C167" s="241"/>
      <c r="D167" s="241"/>
      <c r="E167" s="241"/>
      <c r="F167" s="241"/>
      <c r="G167" s="241"/>
      <c r="H167" s="241"/>
      <c r="I167" s="241"/>
      <c r="J167" s="241"/>
      <c r="K167" s="228"/>
      <c r="L167" s="228"/>
      <c r="M167" s="228"/>
      <c r="N167" s="228"/>
      <c r="O167" s="228"/>
      <c r="P167" s="228"/>
      <c r="Q167" s="228"/>
      <c r="R167" s="228"/>
      <c r="S167" s="228"/>
      <c r="T167" s="228"/>
      <c r="U167" s="228"/>
      <c r="V167" s="228"/>
      <c r="W167" s="228"/>
      <c r="X167" s="228"/>
      <c r="Y167" s="228"/>
      <c r="Z167" s="228"/>
      <c r="AA167" s="228"/>
      <c r="AB167" s="228"/>
      <c r="AC167" s="228"/>
      <c r="AD167" s="228"/>
      <c r="AE167" s="228"/>
      <c r="AF167" s="228"/>
      <c r="AG167" s="228"/>
      <c r="AH167" s="228"/>
      <c r="AI167" s="228"/>
      <c r="AJ167" s="228"/>
      <c r="AK167" s="228"/>
      <c r="AL167" s="228"/>
      <c r="AM167" s="228"/>
      <c r="AN167" s="228"/>
      <c r="AO167" s="244"/>
    </row>
    <row r="168" spans="1:41" ht="12" customHeight="1" x14ac:dyDescent="0.35">
      <c r="A168" s="92" t="s">
        <v>59</v>
      </c>
      <c r="B168" s="92"/>
      <c r="C168" s="92"/>
      <c r="D168" s="29"/>
      <c r="E168" s="29"/>
      <c r="F168" s="29"/>
      <c r="G168" s="29"/>
      <c r="H168" s="29"/>
      <c r="I168" s="29"/>
      <c r="J168" s="29"/>
      <c r="K168" s="199"/>
      <c r="L168" s="199"/>
      <c r="M168" s="199"/>
      <c r="N168" s="59"/>
      <c r="O168" s="199"/>
      <c r="P168" s="199"/>
      <c r="Q168" s="199"/>
      <c r="R168" s="199"/>
      <c r="S168" s="199"/>
      <c r="T168" s="199"/>
      <c r="U168" s="199"/>
      <c r="V168" s="199"/>
      <c r="W168" s="199"/>
      <c r="X168" s="199"/>
      <c r="Y168" s="60"/>
      <c r="Z168" s="200"/>
      <c r="AA168" s="200"/>
      <c r="AB168" s="200"/>
      <c r="AC168" s="200"/>
      <c r="AD168" s="200"/>
      <c r="AE168" s="200"/>
      <c r="AF168" s="200"/>
      <c r="AG168" s="200"/>
      <c r="AH168" s="200"/>
      <c r="AI168" s="200"/>
      <c r="AJ168" s="200"/>
      <c r="AK168" s="113"/>
      <c r="AL168" s="113"/>
      <c r="AM168" s="113"/>
      <c r="AN168" s="113"/>
      <c r="AO168" s="153"/>
    </row>
    <row r="169" spans="1:41" ht="12" customHeight="1" x14ac:dyDescent="0.35">
      <c r="A169" s="278" t="s">
        <v>268</v>
      </c>
      <c r="B169" s="92"/>
      <c r="C169" s="92"/>
      <c r="D169" s="29"/>
      <c r="E169" s="29"/>
      <c r="F169" s="29"/>
      <c r="G169" s="29"/>
      <c r="H169" s="29"/>
      <c r="I169" s="29"/>
      <c r="J169" s="29"/>
      <c r="K169" s="29"/>
      <c r="L169" s="29"/>
      <c r="M169" s="29"/>
      <c r="N169" s="84"/>
      <c r="O169" s="29"/>
      <c r="P169" s="29"/>
      <c r="Q169" s="29"/>
      <c r="R169" s="29"/>
      <c r="S169" s="29"/>
      <c r="T169" s="29"/>
      <c r="U169" s="29"/>
      <c r="V169" s="29"/>
      <c r="W169" s="29"/>
      <c r="X169" s="29"/>
      <c r="Y169" s="85"/>
      <c r="Z169" s="30"/>
      <c r="AA169" s="30"/>
      <c r="AB169" s="30"/>
      <c r="AC169" s="30"/>
      <c r="AD169" s="30"/>
      <c r="AE169" s="30"/>
      <c r="AF169" s="30"/>
      <c r="AG169" s="30"/>
      <c r="AH169" s="30"/>
      <c r="AI169" s="30"/>
      <c r="AJ169" s="30"/>
      <c r="AK169" s="31"/>
      <c r="AL169" s="31"/>
      <c r="AM169" s="31"/>
      <c r="AN169" s="31"/>
      <c r="AO169" s="243"/>
    </row>
    <row r="170" spans="1:41" ht="12" customHeight="1" x14ac:dyDescent="0.35">
      <c r="A170" s="92" t="s">
        <v>45</v>
      </c>
      <c r="B170" s="92"/>
      <c r="C170" s="92"/>
      <c r="D170" s="29"/>
      <c r="E170" s="29"/>
      <c r="F170" s="29"/>
      <c r="G170" s="29"/>
      <c r="H170" s="29"/>
      <c r="I170" s="29"/>
      <c r="J170" s="29"/>
      <c r="K170" s="23"/>
      <c r="L170" s="23"/>
      <c r="M170" s="23"/>
      <c r="N170" s="59"/>
      <c r="O170" s="23"/>
      <c r="P170" s="23"/>
      <c r="Q170" s="23"/>
      <c r="R170" s="23"/>
      <c r="S170" s="23"/>
      <c r="T170" s="23"/>
      <c r="U170" s="23"/>
      <c r="V170" s="23"/>
      <c r="W170" s="23"/>
      <c r="X170" s="23"/>
      <c r="Y170" s="60"/>
      <c r="Z170" s="24"/>
      <c r="AA170" s="24"/>
      <c r="AB170" s="24"/>
      <c r="AC170" s="24"/>
      <c r="AD170" s="24"/>
      <c r="AE170" s="24"/>
      <c r="AF170" s="24"/>
      <c r="AG170" s="24"/>
      <c r="AH170" s="24"/>
      <c r="AI170" s="24"/>
      <c r="AJ170" s="24"/>
      <c r="AK170" s="113"/>
      <c r="AL170" s="113"/>
      <c r="AM170" s="113"/>
      <c r="AN170" s="113"/>
      <c r="AO170" s="153"/>
    </row>
    <row r="171" spans="1:41" ht="12" customHeight="1" x14ac:dyDescent="0.35">
      <c r="A171" s="75" t="s">
        <v>269</v>
      </c>
      <c r="B171" s="92"/>
      <c r="C171" s="92"/>
      <c r="D171" s="29"/>
      <c r="E171" s="29"/>
      <c r="F171" s="29"/>
      <c r="G171" s="29"/>
      <c r="H171" s="29"/>
      <c r="I171" s="29"/>
      <c r="J171" s="29"/>
      <c r="K171" s="23"/>
      <c r="L171" s="23"/>
      <c r="M171" s="23"/>
      <c r="N171" s="59"/>
      <c r="O171" s="23"/>
      <c r="P171" s="23"/>
      <c r="Q171" s="23"/>
      <c r="R171" s="23"/>
      <c r="S171" s="23"/>
      <c r="T171" s="23"/>
      <c r="U171" s="23"/>
      <c r="V171" s="23"/>
      <c r="W171" s="23"/>
      <c r="X171" s="23"/>
      <c r="Y171" s="60"/>
      <c r="Z171" s="24"/>
      <c r="AA171" s="24"/>
      <c r="AB171" s="24"/>
      <c r="AC171" s="24"/>
      <c r="AD171" s="24"/>
      <c r="AE171" s="24"/>
      <c r="AF171" s="24"/>
      <c r="AG171" s="24"/>
      <c r="AH171" s="24"/>
      <c r="AI171" s="24"/>
      <c r="AJ171" s="24"/>
      <c r="AK171" s="113"/>
      <c r="AL171" s="113"/>
      <c r="AM171" s="113"/>
      <c r="AN171" s="113"/>
      <c r="AO171" s="153"/>
    </row>
    <row r="172" spans="1:41" ht="12" customHeight="1" x14ac:dyDescent="0.35">
      <c r="A172" s="56" t="s">
        <v>32</v>
      </c>
      <c r="B172" s="56"/>
      <c r="C172" s="56"/>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3"/>
      <c r="AL172" s="113"/>
      <c r="AM172" s="113"/>
      <c r="AN172" s="113"/>
      <c r="AO172" s="153"/>
    </row>
    <row r="173" spans="1:41" ht="30" customHeight="1" x14ac:dyDescent="0.35">
      <c r="A173" s="61" t="s">
        <v>270</v>
      </c>
      <c r="B173" s="61"/>
      <c r="C173" s="61"/>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5"/>
    </row>
    <row r="174" spans="1:41" ht="20.25" customHeight="1" x14ac:dyDescent="0.35">
      <c r="A174" s="191" t="s">
        <v>251</v>
      </c>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240"/>
    </row>
    <row r="175" spans="1:41" x14ac:dyDescent="0.35">
      <c r="A175" s="137"/>
      <c r="B175" s="282" t="s">
        <v>145</v>
      </c>
      <c r="C175" s="283"/>
      <c r="D175" s="283"/>
      <c r="E175" s="283"/>
      <c r="F175" s="283"/>
      <c r="G175" s="283"/>
      <c r="H175" s="283"/>
      <c r="I175" s="283"/>
      <c r="J175" s="283"/>
      <c r="K175" s="283"/>
      <c r="L175" s="283"/>
      <c r="M175" s="283"/>
      <c r="N175" s="284"/>
      <c r="O175" s="279" t="s">
        <v>55</v>
      </c>
      <c r="P175" s="280"/>
      <c r="Q175" s="280"/>
      <c r="R175" s="280"/>
      <c r="S175" s="280"/>
      <c r="T175" s="280"/>
      <c r="U175" s="280"/>
      <c r="V175" s="280"/>
      <c r="W175" s="280"/>
      <c r="X175" s="280"/>
      <c r="Y175" s="280"/>
      <c r="Z175" s="280"/>
      <c r="AA175" s="280"/>
      <c r="AB175" s="281"/>
      <c r="AC175" s="281" t="s">
        <v>57</v>
      </c>
      <c r="AD175" s="281"/>
      <c r="AE175" s="281"/>
      <c r="AF175" s="281"/>
      <c r="AG175" s="281"/>
      <c r="AH175" s="281"/>
      <c r="AI175" s="281"/>
      <c r="AJ175" s="281"/>
      <c r="AK175" s="281"/>
      <c r="AL175" s="281"/>
      <c r="AM175" s="280"/>
      <c r="AN175" s="280"/>
      <c r="AO175" s="280"/>
    </row>
    <row r="176" spans="1:41" ht="44.15" customHeight="1" x14ac:dyDescent="0.35">
      <c r="A176" s="106" t="s">
        <v>35</v>
      </c>
      <c r="B176" s="107" t="s">
        <v>203</v>
      </c>
      <c r="C176" s="107" t="s">
        <v>204</v>
      </c>
      <c r="D176" s="107" t="s">
        <v>193</v>
      </c>
      <c r="E176" s="107" t="s">
        <v>194</v>
      </c>
      <c r="F176" s="107" t="s">
        <v>195</v>
      </c>
      <c r="G176" s="107" t="s">
        <v>196</v>
      </c>
      <c r="H176" s="107" t="s">
        <v>197</v>
      </c>
      <c r="I176" s="107" t="s">
        <v>198</v>
      </c>
      <c r="J176" s="107" t="s">
        <v>199</v>
      </c>
      <c r="K176" s="107" t="s">
        <v>200</v>
      </c>
      <c r="L176" s="107" t="s">
        <v>201</v>
      </c>
      <c r="M176" s="107" t="s">
        <v>202</v>
      </c>
      <c r="N176" s="107" t="s">
        <v>168</v>
      </c>
      <c r="O176" s="107" t="s">
        <v>219</v>
      </c>
      <c r="P176" s="107" t="s">
        <v>216</v>
      </c>
      <c r="Q176" s="107" t="s">
        <v>215</v>
      </c>
      <c r="R176" s="107" t="s">
        <v>214</v>
      </c>
      <c r="S176" s="107" t="s">
        <v>213</v>
      </c>
      <c r="T176" s="107" t="s">
        <v>212</v>
      </c>
      <c r="U176" s="107" t="s">
        <v>217</v>
      </c>
      <c r="V176" s="107" t="s">
        <v>211</v>
      </c>
      <c r="W176" s="107" t="s">
        <v>210</v>
      </c>
      <c r="X176" s="107" t="s">
        <v>209</v>
      </c>
      <c r="Y176" s="107" t="s">
        <v>208</v>
      </c>
      <c r="Z176" s="107" t="s">
        <v>207</v>
      </c>
      <c r="AA176" s="107" t="s">
        <v>206</v>
      </c>
      <c r="AB176" s="107" t="s">
        <v>205</v>
      </c>
      <c r="AC176" s="107" t="s">
        <v>60</v>
      </c>
      <c r="AD176" s="107" t="s">
        <v>61</v>
      </c>
      <c r="AE176" s="107" t="s">
        <v>62</v>
      </c>
      <c r="AF176" s="107" t="s">
        <v>63</v>
      </c>
      <c r="AG176" s="107" t="s">
        <v>64</v>
      </c>
      <c r="AH176" s="107" t="s">
        <v>65</v>
      </c>
      <c r="AI176" s="107" t="s">
        <v>66</v>
      </c>
      <c r="AJ176" s="107" t="s">
        <v>67</v>
      </c>
      <c r="AK176" s="107" t="s">
        <v>68</v>
      </c>
      <c r="AL176" s="107" t="s">
        <v>69</v>
      </c>
      <c r="AM176" s="107" t="s">
        <v>70</v>
      </c>
      <c r="AN176" s="107" t="s">
        <v>71</v>
      </c>
      <c r="AO176" s="131" t="s">
        <v>72</v>
      </c>
    </row>
    <row r="177" spans="1:41" x14ac:dyDescent="0.35">
      <c r="A177" s="74" t="s">
        <v>23</v>
      </c>
      <c r="B177" s="195">
        <v>1126189</v>
      </c>
      <c r="C177" s="195">
        <v>943594</v>
      </c>
      <c r="D177" s="167">
        <v>1055277</v>
      </c>
      <c r="E177" s="167">
        <v>1035659</v>
      </c>
      <c r="F177" s="167">
        <v>1083999</v>
      </c>
      <c r="G177" s="167">
        <v>1001042</v>
      </c>
      <c r="H177" s="167">
        <v>1050988</v>
      </c>
      <c r="I177" s="167">
        <v>989762</v>
      </c>
      <c r="J177" s="167">
        <v>996988</v>
      </c>
      <c r="K177" s="167">
        <v>1088116</v>
      </c>
      <c r="L177" s="167">
        <v>1017264</v>
      </c>
      <c r="M177" s="167">
        <v>960409</v>
      </c>
      <c r="N177" s="167">
        <f>SUM(B177:M177)/12</f>
        <v>1029107.25</v>
      </c>
      <c r="O177" s="167">
        <v>1087426</v>
      </c>
      <c r="P177" s="167">
        <v>888768</v>
      </c>
      <c r="Q177" s="167">
        <v>955888</v>
      </c>
      <c r="R177" s="167">
        <v>1098722</v>
      </c>
      <c r="S177" s="167">
        <v>1128042</v>
      </c>
      <c r="T177" s="167">
        <v>1063264</v>
      </c>
      <c r="U177" s="167">
        <v>1139871</v>
      </c>
      <c r="V177" s="167">
        <v>1163590</v>
      </c>
      <c r="W177" s="167">
        <v>1135609</v>
      </c>
      <c r="X177" s="167">
        <v>1100698</v>
      </c>
      <c r="Y177" s="140">
        <v>0</v>
      </c>
      <c r="Z177" s="140">
        <v>0</v>
      </c>
      <c r="AA177" s="140">
        <v>0</v>
      </c>
      <c r="AB177" s="169">
        <f>SUM(O177:X177)/10</f>
        <v>1076187.8</v>
      </c>
      <c r="AC177" s="124">
        <f t="shared" ref="AC177:AL181" si="14">(O177-D177)/D177</f>
        <v>3.046498691812671E-2</v>
      </c>
      <c r="AD177" s="124">
        <f t="shared" si="14"/>
        <v>-0.14183336407060626</v>
      </c>
      <c r="AE177" s="124">
        <f t="shared" si="14"/>
        <v>-0.11818368836133612</v>
      </c>
      <c r="AF177" s="124">
        <f t="shared" si="14"/>
        <v>9.7578323387030708E-2</v>
      </c>
      <c r="AG177" s="124">
        <f t="shared" si="14"/>
        <v>7.3315775251477658E-2</v>
      </c>
      <c r="AH177" s="124">
        <f t="shared" si="14"/>
        <v>7.4262297400789282E-2</v>
      </c>
      <c r="AI177" s="124">
        <f t="shared" si="14"/>
        <v>0.14331466376726701</v>
      </c>
      <c r="AJ177" s="124">
        <f t="shared" si="14"/>
        <v>6.9362090071279164E-2</v>
      </c>
      <c r="AK177" s="124">
        <f t="shared" si="14"/>
        <v>0.11633656553264443</v>
      </c>
      <c r="AL177" s="124">
        <f t="shared" si="14"/>
        <v>0.1460721421810916</v>
      </c>
      <c r="AM177" s="117" t="s">
        <v>46</v>
      </c>
      <c r="AN177" s="117" t="s">
        <v>46</v>
      </c>
      <c r="AO177" s="118" t="s">
        <v>46</v>
      </c>
    </row>
    <row r="178" spans="1:41" x14ac:dyDescent="0.35">
      <c r="A178" s="74" t="s">
        <v>24</v>
      </c>
      <c r="B178" s="197">
        <v>4.6173422045500357E-3</v>
      </c>
      <c r="C178" s="197">
        <v>5.2490795829562287E-3</v>
      </c>
      <c r="D178" s="198">
        <v>5.6534919267642522E-3</v>
      </c>
      <c r="E178" s="198">
        <v>6.5253138339936212E-3</v>
      </c>
      <c r="F178" s="198">
        <v>6.4381978212157019E-3</v>
      </c>
      <c r="G178" s="198">
        <v>6.710008171485312E-3</v>
      </c>
      <c r="H178" s="198">
        <v>7.2160671672749834E-3</v>
      </c>
      <c r="I178" s="198">
        <v>8.0433477947223671E-3</v>
      </c>
      <c r="J178" s="198">
        <v>8.4945856921046191E-3</v>
      </c>
      <c r="K178" s="198">
        <v>8.6038620882332405E-3</v>
      </c>
      <c r="L178" s="198">
        <v>9.2797936425549309E-3</v>
      </c>
      <c r="M178" s="124">
        <v>1.0011359743609232E-2</v>
      </c>
      <c r="N178" s="198">
        <f>((B177*B178)+(C177*C178)+(D177*D178)+(E177*E178)+(F177*F178)+(G177*G178)+(H177*H178)+(I177*I178)+(J177*J178)+(K177*K178)+(L177*L178)+(M177*M178))/SUM(B177:M177)</f>
        <v>7.2072177122452499E-3</v>
      </c>
      <c r="O178" s="124">
        <v>0.31857616058472027</v>
      </c>
      <c r="P178" s="124">
        <v>0.74231295456182045</v>
      </c>
      <c r="Q178" s="124">
        <v>0.69121068577071787</v>
      </c>
      <c r="R178" s="124">
        <v>0.64014373062521734</v>
      </c>
      <c r="S178" s="124">
        <v>0.60499786355472585</v>
      </c>
      <c r="T178" s="124">
        <v>0.59231291570108646</v>
      </c>
      <c r="U178" s="124">
        <v>0.6032568597674649</v>
      </c>
      <c r="V178" s="124">
        <v>0.58992342663653008</v>
      </c>
      <c r="W178" s="124">
        <v>0.61957152505836077</v>
      </c>
      <c r="X178" s="124">
        <v>0.64135030680531813</v>
      </c>
      <c r="Y178" s="115" t="s">
        <v>46</v>
      </c>
      <c r="Z178" s="115" t="s">
        <v>46</v>
      </c>
      <c r="AA178" s="115" t="s">
        <v>46</v>
      </c>
      <c r="AB178" s="124">
        <f>((O177*O178)+(P177*P178)+(Q177*Q178)+(R177*R178)+(S177*S178)+(T177*T178)+(U177*U178)+(V177*V178)+(W177*W178)+(X177*X178))/SUM(O177:X177)</f>
        <v>0.60083082153505174</v>
      </c>
      <c r="AC178" s="117" t="s">
        <v>46</v>
      </c>
      <c r="AD178" s="117" t="s">
        <v>46</v>
      </c>
      <c r="AE178" s="117" t="s">
        <v>46</v>
      </c>
      <c r="AF178" s="117" t="s">
        <v>46</v>
      </c>
      <c r="AG178" s="117" t="s">
        <v>46</v>
      </c>
      <c r="AH178" s="117" t="s">
        <v>46</v>
      </c>
      <c r="AI178" s="117" t="s">
        <v>46</v>
      </c>
      <c r="AJ178" s="117" t="s">
        <v>46</v>
      </c>
      <c r="AK178" s="117" t="s">
        <v>46</v>
      </c>
      <c r="AL178" s="117" t="s">
        <v>46</v>
      </c>
      <c r="AM178" s="117" t="s">
        <v>46</v>
      </c>
      <c r="AN178" s="117" t="s">
        <v>46</v>
      </c>
      <c r="AO178" s="118" t="s">
        <v>46</v>
      </c>
    </row>
    <row r="179" spans="1:41" x14ac:dyDescent="0.35">
      <c r="A179" s="74" t="s">
        <v>25</v>
      </c>
      <c r="B179" s="195">
        <v>48946</v>
      </c>
      <c r="C179" s="195">
        <v>39794</v>
      </c>
      <c r="D179" s="167">
        <v>41032</v>
      </c>
      <c r="E179" s="167">
        <v>42340</v>
      </c>
      <c r="F179" s="167">
        <v>44091</v>
      </c>
      <c r="G179" s="167">
        <v>39413</v>
      </c>
      <c r="H179" s="167">
        <v>39604</v>
      </c>
      <c r="I179" s="167">
        <v>37039</v>
      </c>
      <c r="J179" s="167">
        <v>40126</v>
      </c>
      <c r="K179" s="167">
        <v>43266</v>
      </c>
      <c r="L179" s="167">
        <v>39531</v>
      </c>
      <c r="M179" s="167">
        <v>34405</v>
      </c>
      <c r="N179" s="167">
        <f>SUM(B179:M179)/12</f>
        <v>40798.916666666664</v>
      </c>
      <c r="O179" s="167">
        <v>41439</v>
      </c>
      <c r="P179" s="167">
        <v>45526</v>
      </c>
      <c r="Q179" s="167">
        <v>45214</v>
      </c>
      <c r="R179" s="167">
        <v>45216</v>
      </c>
      <c r="S179" s="167">
        <v>40727</v>
      </c>
      <c r="T179" s="167">
        <v>35120</v>
      </c>
      <c r="U179" s="167">
        <v>41033</v>
      </c>
      <c r="V179" s="167">
        <v>41977</v>
      </c>
      <c r="W179" s="167">
        <v>42847</v>
      </c>
      <c r="X179" s="167">
        <v>39158</v>
      </c>
      <c r="Y179" s="140">
        <v>0</v>
      </c>
      <c r="Z179" s="140">
        <v>0</v>
      </c>
      <c r="AA179" s="140">
        <v>0</v>
      </c>
      <c r="AB179" s="169">
        <f>SUM(O179:X179)/10</f>
        <v>41825.699999999997</v>
      </c>
      <c r="AC179" s="124">
        <f>(O179-D179)/D179</f>
        <v>9.9190875414310788E-3</v>
      </c>
      <c r="AD179" s="124">
        <f t="shared" si="14"/>
        <v>7.5247992442135092E-2</v>
      </c>
      <c r="AE179" s="124">
        <f t="shared" si="14"/>
        <v>2.5470050577215304E-2</v>
      </c>
      <c r="AF179" s="124">
        <f t="shared" si="14"/>
        <v>0.14723568365767639</v>
      </c>
      <c r="AG179" s="124">
        <f t="shared" si="14"/>
        <v>2.8355721644278357E-2</v>
      </c>
      <c r="AH179" s="124">
        <f t="shared" si="14"/>
        <v>-5.1810254056535006E-2</v>
      </c>
      <c r="AI179" s="124">
        <f t="shared" si="14"/>
        <v>2.2603798036186014E-2</v>
      </c>
      <c r="AJ179" s="124">
        <f t="shared" si="14"/>
        <v>-2.9792446724911017E-2</v>
      </c>
      <c r="AK179" s="124">
        <f t="shared" si="14"/>
        <v>8.3883534441324528E-2</v>
      </c>
      <c r="AL179" s="124">
        <f t="shared" si="14"/>
        <v>0.13814852492370294</v>
      </c>
      <c r="AM179" s="117" t="s">
        <v>46</v>
      </c>
      <c r="AN179" s="117" t="s">
        <v>46</v>
      </c>
      <c r="AO179" s="118" t="s">
        <v>46</v>
      </c>
    </row>
    <row r="180" spans="1:41" x14ac:dyDescent="0.35">
      <c r="A180" s="74" t="s">
        <v>26</v>
      </c>
      <c r="B180" s="197">
        <v>3.391492665386344E-3</v>
      </c>
      <c r="C180" s="197">
        <v>4.096094888676685E-3</v>
      </c>
      <c r="D180" s="198">
        <v>3.777539481380386E-3</v>
      </c>
      <c r="E180" s="198">
        <v>2.8105810108644308E-3</v>
      </c>
      <c r="F180" s="198">
        <v>3.1979315506565965E-3</v>
      </c>
      <c r="G180" s="198">
        <v>3.8312232004668509E-3</v>
      </c>
      <c r="H180" s="198">
        <v>3.0299969700030298E-3</v>
      </c>
      <c r="I180" s="198">
        <v>2.9968411674181268E-3</v>
      </c>
      <c r="J180" s="198">
        <v>4.2615760354882118E-3</v>
      </c>
      <c r="K180" s="198">
        <v>3.328248509222022E-3</v>
      </c>
      <c r="L180" s="198">
        <v>4.5786850825934077E-3</v>
      </c>
      <c r="M180" s="198">
        <v>4.4179625054497889E-3</v>
      </c>
      <c r="N180" s="198">
        <f>((B179*B180)+(C179*C180)+(D179*D180)+(E179*E180)+(F179*F180)+(G179*G180)+(H179*H180)+(I179*I180)+(J179*J180)+(K179*K180)+(L179*L180)+(M179*M180))/SUM(B179:M179)</f>
        <v>3.6234622242829161E-3</v>
      </c>
      <c r="O180" s="124">
        <v>0.20277998986462029</v>
      </c>
      <c r="P180" s="124">
        <v>0.48939067785441287</v>
      </c>
      <c r="Q180" s="124">
        <v>0.46501083735126286</v>
      </c>
      <c r="R180" s="124">
        <v>0.42168701344656756</v>
      </c>
      <c r="S180" s="124">
        <v>0.38961868048223536</v>
      </c>
      <c r="T180" s="124">
        <v>0.39410592255125287</v>
      </c>
      <c r="U180" s="124">
        <v>0.37945068603319282</v>
      </c>
      <c r="V180" s="124">
        <v>0.37144150368058698</v>
      </c>
      <c r="W180" s="124">
        <v>0.38798515648703524</v>
      </c>
      <c r="X180" s="124">
        <v>0.41138464681546555</v>
      </c>
      <c r="Y180" s="117" t="s">
        <v>46</v>
      </c>
      <c r="Z180" s="117" t="s">
        <v>46</v>
      </c>
      <c r="AA180" s="117" t="s">
        <v>46</v>
      </c>
      <c r="AB180" s="124">
        <f>((O179*O180)+(P179*P180)+(Q179*Q180)+(R179*R180)+(S179*S180)+(T179*T180)+(U179*U180)+(V179*V180)+(W179*W180)+(X179*X180))/SUM(O179:X179)</f>
        <v>0.39300956110716617</v>
      </c>
      <c r="AC180" s="117" t="s">
        <v>46</v>
      </c>
      <c r="AD180" s="117" t="s">
        <v>46</v>
      </c>
      <c r="AE180" s="117" t="s">
        <v>46</v>
      </c>
      <c r="AF180" s="117" t="s">
        <v>46</v>
      </c>
      <c r="AG180" s="117" t="s">
        <v>46</v>
      </c>
      <c r="AH180" s="117" t="s">
        <v>46</v>
      </c>
      <c r="AI180" s="117" t="s">
        <v>46</v>
      </c>
      <c r="AJ180" s="117" t="s">
        <v>46</v>
      </c>
      <c r="AK180" s="117" t="s">
        <v>46</v>
      </c>
      <c r="AL180" s="117" t="s">
        <v>46</v>
      </c>
      <c r="AM180" s="117" t="s">
        <v>46</v>
      </c>
      <c r="AN180" s="117" t="s">
        <v>46</v>
      </c>
      <c r="AO180" s="118" t="s">
        <v>46</v>
      </c>
    </row>
    <row r="181" spans="1:41" x14ac:dyDescent="0.35">
      <c r="A181" s="181" t="s">
        <v>28</v>
      </c>
      <c r="B181" s="235">
        <v>296928</v>
      </c>
      <c r="C181" s="235">
        <v>259038</v>
      </c>
      <c r="D181" s="229">
        <v>284914</v>
      </c>
      <c r="E181" s="229">
        <v>273609</v>
      </c>
      <c r="F181" s="229">
        <v>290619</v>
      </c>
      <c r="G181" s="229">
        <v>276230</v>
      </c>
      <c r="H181" s="229">
        <v>271432</v>
      </c>
      <c r="I181" s="229">
        <v>263704</v>
      </c>
      <c r="J181" s="229">
        <v>265907</v>
      </c>
      <c r="K181" s="229">
        <v>300489</v>
      </c>
      <c r="L181" s="229">
        <v>283307</v>
      </c>
      <c r="M181" s="229">
        <v>251378</v>
      </c>
      <c r="N181" s="229">
        <f>SUM(B181:M181)/12</f>
        <v>276462.91666666669</v>
      </c>
      <c r="O181" s="229">
        <v>245204</v>
      </c>
      <c r="P181" s="229">
        <v>169323</v>
      </c>
      <c r="Q181" s="229">
        <v>199519</v>
      </c>
      <c r="R181" s="229">
        <v>227592</v>
      </c>
      <c r="S181" s="229">
        <v>242283</v>
      </c>
      <c r="T181" s="229">
        <v>238019</v>
      </c>
      <c r="U181" s="229">
        <v>249622</v>
      </c>
      <c r="V181" s="229">
        <v>287467</v>
      </c>
      <c r="W181" s="229">
        <v>260113</v>
      </c>
      <c r="X181" s="229">
        <v>242688</v>
      </c>
      <c r="Y181" s="187">
        <v>0</v>
      </c>
      <c r="Z181" s="187">
        <v>0</v>
      </c>
      <c r="AA181" s="187">
        <v>0</v>
      </c>
      <c r="AB181" s="230">
        <f>SUM(O181:X181)/10</f>
        <v>236183</v>
      </c>
      <c r="AC181" s="175">
        <f>(O181-D181)/D181</f>
        <v>-0.13937539046870284</v>
      </c>
      <c r="AD181" s="175">
        <f t="shared" si="14"/>
        <v>-0.38114974288126485</v>
      </c>
      <c r="AE181" s="175">
        <f t="shared" si="14"/>
        <v>-0.31346883720610147</v>
      </c>
      <c r="AF181" s="175">
        <f t="shared" si="14"/>
        <v>-0.17607790609274879</v>
      </c>
      <c r="AG181" s="175">
        <f t="shared" si="14"/>
        <v>-0.10738969613015414</v>
      </c>
      <c r="AH181" s="175">
        <f t="shared" si="14"/>
        <v>-9.7400873706883481E-2</v>
      </c>
      <c r="AI181" s="175">
        <f t="shared" si="14"/>
        <v>-6.1243216613327219E-2</v>
      </c>
      <c r="AJ181" s="175">
        <f t="shared" si="14"/>
        <v>-4.3336028939495293E-2</v>
      </c>
      <c r="AK181" s="175">
        <f t="shared" si="14"/>
        <v>-8.1868785451824341E-2</v>
      </c>
      <c r="AL181" s="175">
        <f t="shared" si="14"/>
        <v>-3.4569453174104335E-2</v>
      </c>
      <c r="AM181" s="257" t="s">
        <v>46</v>
      </c>
      <c r="AN181" s="257" t="s">
        <v>46</v>
      </c>
      <c r="AO181" s="258" t="s">
        <v>46</v>
      </c>
    </row>
    <row r="182" spans="1:41" ht="17.25" customHeight="1" x14ac:dyDescent="0.35">
      <c r="A182" s="56" t="s">
        <v>29</v>
      </c>
      <c r="B182" s="56"/>
      <c r="C182" s="56"/>
      <c r="D182" s="23"/>
      <c r="E182" s="23"/>
      <c r="F182" s="23"/>
      <c r="G182" s="23"/>
      <c r="H182" s="23"/>
      <c r="I182" s="23"/>
      <c r="J182" s="23"/>
      <c r="K182" s="23"/>
      <c r="L182" s="23"/>
      <c r="M182" s="23"/>
      <c r="N182" s="59"/>
      <c r="O182" s="23"/>
      <c r="P182" s="23"/>
      <c r="Q182" s="23"/>
      <c r="R182" s="23"/>
      <c r="S182" s="23"/>
      <c r="T182" s="23"/>
      <c r="U182" s="23"/>
      <c r="V182" s="23"/>
      <c r="W182" s="23"/>
      <c r="X182" s="23"/>
      <c r="Y182" s="60"/>
      <c r="Z182" s="24"/>
      <c r="AA182" s="24"/>
      <c r="AB182" s="24"/>
      <c r="AC182" s="24"/>
      <c r="AD182" s="24"/>
      <c r="AE182" s="24"/>
      <c r="AF182" s="24"/>
      <c r="AG182" s="24"/>
      <c r="AH182" s="24"/>
      <c r="AI182" s="24"/>
      <c r="AJ182" s="24"/>
      <c r="AK182" s="113"/>
      <c r="AL182" s="113"/>
      <c r="AM182" s="113"/>
      <c r="AN182" s="113"/>
      <c r="AO182" s="153"/>
    </row>
    <row r="183" spans="1:41" ht="12" customHeight="1" x14ac:dyDescent="0.35">
      <c r="A183" s="75" t="s">
        <v>125</v>
      </c>
      <c r="B183" s="75"/>
      <c r="C183" s="75"/>
      <c r="D183" s="23"/>
      <c r="E183" s="23"/>
      <c r="F183" s="23"/>
      <c r="G183" s="23"/>
      <c r="H183" s="23"/>
      <c r="I183" s="23"/>
      <c r="J183" s="23"/>
      <c r="K183" s="23"/>
      <c r="L183" s="23"/>
      <c r="M183" s="23"/>
      <c r="N183" s="59"/>
      <c r="O183" s="23"/>
      <c r="P183" s="23"/>
      <c r="Q183" s="23"/>
      <c r="R183" s="23"/>
      <c r="S183" s="23"/>
      <c r="T183" s="23"/>
      <c r="U183" s="23"/>
      <c r="V183" s="23"/>
      <c r="W183" s="23"/>
      <c r="X183" s="23"/>
      <c r="Y183" s="60"/>
      <c r="Z183" s="24"/>
      <c r="AA183" s="24"/>
      <c r="AB183" s="24"/>
      <c r="AC183" s="24"/>
      <c r="AD183" s="24"/>
      <c r="AE183" s="24"/>
      <c r="AF183" s="24"/>
      <c r="AG183" s="24"/>
      <c r="AH183" s="24"/>
      <c r="AI183" s="24"/>
      <c r="AJ183" s="24"/>
      <c r="AK183" s="113"/>
      <c r="AL183" s="113"/>
      <c r="AM183" s="113"/>
      <c r="AN183" s="113"/>
      <c r="AO183" s="153"/>
    </row>
    <row r="184" spans="1:41" ht="12" customHeight="1" x14ac:dyDescent="0.4">
      <c r="A184" s="75" t="s">
        <v>30</v>
      </c>
      <c r="B184" s="75"/>
      <c r="C184" s="75"/>
      <c r="D184" s="223"/>
      <c r="E184" s="223"/>
      <c r="F184" s="223"/>
      <c r="G184" s="223"/>
      <c r="H184" s="223"/>
      <c r="I184" s="223"/>
      <c r="J184" s="223"/>
      <c r="K184" s="223"/>
      <c r="L184" s="223"/>
      <c r="M184" s="223"/>
      <c r="N184" s="224"/>
      <c r="O184" s="223"/>
      <c r="P184" s="223"/>
      <c r="Q184" s="223"/>
      <c r="R184" s="223"/>
      <c r="S184" s="223"/>
      <c r="T184" s="223"/>
      <c r="U184" s="223"/>
      <c r="V184" s="223"/>
      <c r="W184" s="223"/>
      <c r="X184" s="223"/>
      <c r="Y184" s="225"/>
      <c r="Z184" s="226"/>
      <c r="AA184" s="226"/>
      <c r="AB184" s="226"/>
      <c r="AC184" s="226"/>
      <c r="AD184" s="226"/>
      <c r="AE184" s="226"/>
      <c r="AF184" s="226"/>
      <c r="AG184" s="226"/>
      <c r="AH184" s="226"/>
      <c r="AI184" s="226"/>
      <c r="AJ184" s="226"/>
      <c r="AK184" s="119"/>
      <c r="AL184" s="119"/>
      <c r="AM184" s="119"/>
      <c r="AN184" s="119"/>
      <c r="AO184" s="256"/>
    </row>
    <row r="185" spans="1:41" ht="12" customHeight="1" x14ac:dyDescent="0.4">
      <c r="A185" s="75" t="s">
        <v>132</v>
      </c>
      <c r="B185" s="75"/>
      <c r="C185" s="75"/>
      <c r="D185" s="223"/>
      <c r="E185" s="223"/>
      <c r="F185" s="223"/>
      <c r="G185" s="223"/>
      <c r="H185" s="223"/>
      <c r="I185" s="223"/>
      <c r="J185" s="223"/>
      <c r="K185" s="223"/>
      <c r="L185" s="223"/>
      <c r="M185" s="223"/>
      <c r="N185" s="224"/>
      <c r="O185" s="223"/>
      <c r="P185" s="223"/>
      <c r="Q185" s="223"/>
      <c r="R185" s="223"/>
      <c r="S185" s="223"/>
      <c r="T185" s="223"/>
      <c r="U185" s="223"/>
      <c r="V185" s="223"/>
      <c r="W185" s="223"/>
      <c r="X185" s="223"/>
      <c r="Y185" s="225"/>
      <c r="Z185" s="226"/>
      <c r="AA185" s="226"/>
      <c r="AB185" s="226"/>
      <c r="AC185" s="226"/>
      <c r="AD185" s="226"/>
      <c r="AE185" s="226"/>
      <c r="AF185" s="226"/>
      <c r="AG185" s="226"/>
      <c r="AH185" s="226"/>
      <c r="AI185" s="226"/>
      <c r="AJ185" s="226"/>
      <c r="AK185" s="119"/>
      <c r="AL185" s="119"/>
      <c r="AM185" s="119"/>
      <c r="AN185" s="119"/>
      <c r="AO185" s="256"/>
    </row>
    <row r="186" spans="1:41" ht="12" customHeight="1" x14ac:dyDescent="0.4">
      <c r="A186" s="75" t="s">
        <v>218</v>
      </c>
      <c r="B186" s="75"/>
      <c r="C186" s="75"/>
      <c r="D186" s="223"/>
      <c r="E186" s="223"/>
      <c r="F186" s="223"/>
      <c r="G186" s="223"/>
      <c r="H186" s="223"/>
      <c r="I186" s="223"/>
      <c r="J186" s="223"/>
      <c r="K186" s="223"/>
      <c r="L186" s="223"/>
      <c r="M186" s="223"/>
      <c r="N186" s="224"/>
      <c r="O186" s="223"/>
      <c r="P186" s="223"/>
      <c r="Q186" s="223"/>
      <c r="R186" s="223"/>
      <c r="S186" s="223"/>
      <c r="T186" s="223"/>
      <c r="U186" s="223"/>
      <c r="V186" s="223"/>
      <c r="W186" s="223"/>
      <c r="X186" s="223"/>
      <c r="Y186" s="225"/>
      <c r="Z186" s="226"/>
      <c r="AA186" s="226"/>
      <c r="AB186" s="226"/>
      <c r="AC186" s="226"/>
      <c r="AD186" s="226"/>
      <c r="AE186" s="226"/>
      <c r="AF186" s="226"/>
      <c r="AG186" s="226"/>
      <c r="AH186" s="226"/>
      <c r="AI186" s="226"/>
      <c r="AJ186" s="226"/>
      <c r="AK186" s="119"/>
      <c r="AL186" s="119"/>
      <c r="AM186" s="119"/>
      <c r="AN186" s="119"/>
      <c r="AO186" s="256"/>
    </row>
    <row r="187" spans="1:41" ht="12" customHeight="1" x14ac:dyDescent="0.35">
      <c r="A187" s="75" t="s">
        <v>43</v>
      </c>
      <c r="B187" s="26"/>
      <c r="C187" s="26"/>
      <c r="D187" s="26"/>
      <c r="E187" s="26"/>
      <c r="F187" s="26"/>
      <c r="G187" s="26"/>
      <c r="H187" s="26"/>
      <c r="I187" s="26"/>
      <c r="J187" s="26"/>
      <c r="K187" s="2"/>
      <c r="L187" s="2"/>
      <c r="M187" s="2"/>
      <c r="N187" s="57"/>
      <c r="O187" s="2"/>
      <c r="P187" s="2"/>
      <c r="Q187" s="2"/>
      <c r="R187" s="2"/>
      <c r="S187" s="2"/>
      <c r="T187" s="2"/>
      <c r="U187" s="2"/>
      <c r="V187" s="2"/>
      <c r="W187" s="2"/>
      <c r="X187" s="2"/>
      <c r="Y187" s="58"/>
      <c r="Z187" s="3"/>
      <c r="AA187" s="3"/>
      <c r="AB187" s="3"/>
      <c r="AC187" s="3"/>
      <c r="AD187" s="3"/>
      <c r="AE187" s="3"/>
      <c r="AF187" s="3"/>
      <c r="AG187" s="3"/>
      <c r="AH187" s="3"/>
      <c r="AI187" s="3"/>
      <c r="AJ187" s="3"/>
    </row>
    <row r="188" spans="1:41" ht="12" customHeight="1" x14ac:dyDescent="0.35">
      <c r="A188" s="241" t="s">
        <v>49</v>
      </c>
      <c r="B188" s="241"/>
      <c r="C188" s="241"/>
      <c r="D188" s="241"/>
      <c r="E188" s="241"/>
      <c r="F188" s="241"/>
      <c r="G188" s="241"/>
      <c r="H188" s="241"/>
      <c r="I188" s="241"/>
      <c r="J188" s="241"/>
      <c r="K188" s="228"/>
      <c r="L188" s="228"/>
      <c r="M188" s="228"/>
      <c r="N188" s="228"/>
      <c r="O188" s="228"/>
      <c r="P188" s="228"/>
      <c r="Q188" s="228"/>
      <c r="R188" s="228"/>
      <c r="S188" s="228"/>
      <c r="T188" s="228"/>
      <c r="U188" s="228"/>
      <c r="V188" s="228"/>
      <c r="W188" s="228"/>
      <c r="X188" s="228"/>
      <c r="Y188" s="228"/>
      <c r="Z188" s="228"/>
      <c r="AA188" s="228"/>
      <c r="AB188" s="228"/>
      <c r="AC188" s="228"/>
      <c r="AD188" s="228"/>
      <c r="AE188" s="228"/>
      <c r="AF188" s="228"/>
      <c r="AG188" s="228"/>
      <c r="AH188" s="228"/>
      <c r="AI188" s="228"/>
      <c r="AJ188" s="228"/>
      <c r="AK188" s="228"/>
      <c r="AL188" s="228"/>
      <c r="AM188" s="228"/>
      <c r="AN188" s="228"/>
      <c r="AO188" s="244"/>
    </row>
    <row r="189" spans="1:41" ht="12" customHeight="1" x14ac:dyDescent="0.35">
      <c r="A189" s="92" t="s">
        <v>59</v>
      </c>
      <c r="B189" s="92"/>
      <c r="C189" s="92"/>
      <c r="D189" s="29"/>
      <c r="E189" s="29"/>
      <c r="F189" s="29"/>
      <c r="G189" s="29"/>
      <c r="H189" s="29"/>
      <c r="I189" s="29"/>
      <c r="J189" s="29"/>
      <c r="K189" s="199"/>
      <c r="L189" s="199"/>
      <c r="M189" s="199"/>
      <c r="N189" s="59"/>
      <c r="O189" s="199"/>
      <c r="P189" s="199"/>
      <c r="Q189" s="199"/>
      <c r="R189" s="199"/>
      <c r="S189" s="199"/>
      <c r="T189" s="199"/>
      <c r="U189" s="199"/>
      <c r="V189" s="199"/>
      <c r="W189" s="199"/>
      <c r="X189" s="199"/>
      <c r="Y189" s="60"/>
      <c r="Z189" s="200"/>
      <c r="AA189" s="200"/>
      <c r="AB189" s="200"/>
      <c r="AC189" s="200"/>
      <c r="AD189" s="200"/>
      <c r="AE189" s="200"/>
      <c r="AF189" s="200"/>
      <c r="AG189" s="200"/>
      <c r="AH189" s="200"/>
      <c r="AI189" s="200"/>
      <c r="AJ189" s="200"/>
      <c r="AK189" s="113"/>
      <c r="AL189" s="113"/>
      <c r="AM189" s="113"/>
      <c r="AN189" s="113"/>
      <c r="AO189" s="153"/>
    </row>
    <row r="190" spans="1:41" ht="12" customHeight="1" x14ac:dyDescent="0.35">
      <c r="A190" s="278" t="s">
        <v>268</v>
      </c>
      <c r="B190" s="92"/>
      <c r="C190" s="92"/>
      <c r="D190" s="29"/>
      <c r="E190" s="29"/>
      <c r="F190" s="29"/>
      <c r="G190" s="29"/>
      <c r="H190" s="29"/>
      <c r="I190" s="29"/>
      <c r="J190" s="29"/>
      <c r="K190" s="29"/>
      <c r="L190" s="29"/>
      <c r="M190" s="29"/>
      <c r="N190" s="84"/>
      <c r="O190" s="29"/>
      <c r="P190" s="29"/>
      <c r="Q190" s="29"/>
      <c r="R190" s="29"/>
      <c r="S190" s="29"/>
      <c r="T190" s="29"/>
      <c r="U190" s="29"/>
      <c r="V190" s="29"/>
      <c r="W190" s="29"/>
      <c r="X190" s="29"/>
      <c r="Y190" s="85"/>
      <c r="Z190" s="30"/>
      <c r="AA190" s="30"/>
      <c r="AB190" s="30"/>
      <c r="AC190" s="30"/>
      <c r="AD190" s="30"/>
      <c r="AE190" s="30"/>
      <c r="AF190" s="30"/>
      <c r="AG190" s="30"/>
      <c r="AH190" s="30"/>
      <c r="AI190" s="30"/>
      <c r="AJ190" s="30"/>
      <c r="AK190" s="31"/>
      <c r="AL190" s="31"/>
      <c r="AM190" s="31"/>
      <c r="AN190" s="31"/>
      <c r="AO190" s="243"/>
    </row>
    <row r="191" spans="1:41" ht="12" customHeight="1" x14ac:dyDescent="0.35">
      <c r="A191" s="92" t="s">
        <v>45</v>
      </c>
      <c r="B191" s="92"/>
      <c r="C191" s="92"/>
      <c r="D191" s="29"/>
      <c r="E191" s="29"/>
      <c r="F191" s="29"/>
      <c r="G191" s="29"/>
      <c r="H191" s="29"/>
      <c r="I191" s="29"/>
      <c r="J191" s="29"/>
      <c r="K191" s="23"/>
      <c r="L191" s="23"/>
      <c r="M191" s="23"/>
      <c r="N191" s="59"/>
      <c r="O191" s="23"/>
      <c r="P191" s="23"/>
      <c r="Q191" s="23"/>
      <c r="R191" s="23"/>
      <c r="S191" s="23"/>
      <c r="T191" s="23"/>
      <c r="U191" s="23"/>
      <c r="V191" s="23"/>
      <c r="W191" s="23"/>
      <c r="X191" s="23"/>
      <c r="Y191" s="60"/>
      <c r="Z191" s="24"/>
      <c r="AA191" s="24"/>
      <c r="AB191" s="24"/>
      <c r="AC191" s="24"/>
      <c r="AD191" s="24"/>
      <c r="AE191" s="24"/>
      <c r="AF191" s="24"/>
      <c r="AG191" s="24"/>
      <c r="AH191" s="24"/>
      <c r="AI191" s="24"/>
      <c r="AJ191" s="24"/>
      <c r="AK191" s="113"/>
      <c r="AL191" s="113"/>
      <c r="AM191" s="113"/>
      <c r="AN191" s="113"/>
      <c r="AO191" s="153"/>
    </row>
    <row r="192" spans="1:41" ht="12" customHeight="1" x14ac:dyDescent="0.35">
      <c r="A192" s="75" t="s">
        <v>269</v>
      </c>
      <c r="B192" s="92"/>
      <c r="C192" s="92"/>
      <c r="D192" s="29"/>
      <c r="E192" s="29"/>
      <c r="F192" s="29"/>
      <c r="G192" s="29"/>
      <c r="H192" s="29"/>
      <c r="I192" s="29"/>
      <c r="J192" s="29"/>
      <c r="K192" s="23"/>
      <c r="L192" s="23"/>
      <c r="M192" s="23"/>
      <c r="N192" s="59"/>
      <c r="O192" s="23"/>
      <c r="P192" s="23"/>
      <c r="Q192" s="23"/>
      <c r="R192" s="23"/>
      <c r="S192" s="23"/>
      <c r="T192" s="23"/>
      <c r="U192" s="23"/>
      <c r="V192" s="23"/>
      <c r="W192" s="23"/>
      <c r="X192" s="23"/>
      <c r="Y192" s="60"/>
      <c r="Z192" s="24"/>
      <c r="AA192" s="24"/>
      <c r="AB192" s="24"/>
      <c r="AC192" s="24"/>
      <c r="AD192" s="24"/>
      <c r="AE192" s="24"/>
      <c r="AF192" s="24"/>
      <c r="AG192" s="24"/>
      <c r="AH192" s="24"/>
      <c r="AI192" s="24"/>
      <c r="AJ192" s="24"/>
      <c r="AK192" s="113"/>
      <c r="AL192" s="113"/>
      <c r="AM192" s="113"/>
      <c r="AN192" s="113"/>
      <c r="AO192" s="153"/>
    </row>
    <row r="193" spans="1:41" ht="12" customHeight="1" x14ac:dyDescent="0.35">
      <c r="A193" s="56" t="s">
        <v>32</v>
      </c>
      <c r="B193" s="56"/>
      <c r="C193" s="56"/>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3"/>
      <c r="AL193" s="113"/>
      <c r="AM193" s="113"/>
      <c r="AN193" s="113"/>
      <c r="AO193" s="153"/>
    </row>
    <row r="194" spans="1:41" ht="30" customHeight="1" x14ac:dyDescent="0.35">
      <c r="A194" s="61" t="s">
        <v>270</v>
      </c>
      <c r="B194" s="61"/>
      <c r="C194" s="61"/>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5"/>
    </row>
    <row r="195" spans="1:41" ht="20.25" customHeight="1" x14ac:dyDescent="0.35">
      <c r="A195" s="191" t="s">
        <v>250</v>
      </c>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240"/>
    </row>
    <row r="196" spans="1:41" x14ac:dyDescent="0.35">
      <c r="A196" s="137"/>
      <c r="B196" s="282" t="s">
        <v>145</v>
      </c>
      <c r="C196" s="283"/>
      <c r="D196" s="283"/>
      <c r="E196" s="283"/>
      <c r="F196" s="283"/>
      <c r="G196" s="283"/>
      <c r="H196" s="283"/>
      <c r="I196" s="283"/>
      <c r="J196" s="283"/>
      <c r="K196" s="283"/>
      <c r="L196" s="283"/>
      <c r="M196" s="283"/>
      <c r="N196" s="284"/>
      <c r="O196" s="279" t="s">
        <v>55</v>
      </c>
      <c r="P196" s="280"/>
      <c r="Q196" s="280"/>
      <c r="R196" s="280"/>
      <c r="S196" s="280"/>
      <c r="T196" s="280"/>
      <c r="U196" s="280"/>
      <c r="V196" s="280"/>
      <c r="W196" s="280"/>
      <c r="X196" s="280"/>
      <c r="Y196" s="280"/>
      <c r="Z196" s="280"/>
      <c r="AA196" s="280"/>
      <c r="AB196" s="281"/>
      <c r="AC196" s="281" t="s">
        <v>57</v>
      </c>
      <c r="AD196" s="281"/>
      <c r="AE196" s="281"/>
      <c r="AF196" s="281"/>
      <c r="AG196" s="281"/>
      <c r="AH196" s="281"/>
      <c r="AI196" s="281"/>
      <c r="AJ196" s="281"/>
      <c r="AK196" s="281"/>
      <c r="AL196" s="281"/>
      <c r="AM196" s="280"/>
      <c r="AN196" s="280"/>
      <c r="AO196" s="280"/>
    </row>
    <row r="197" spans="1:41" ht="44.15" customHeight="1" x14ac:dyDescent="0.35">
      <c r="A197" s="106" t="s">
        <v>35</v>
      </c>
      <c r="B197" s="107" t="s">
        <v>203</v>
      </c>
      <c r="C197" s="107" t="s">
        <v>204</v>
      </c>
      <c r="D197" s="107" t="s">
        <v>193</v>
      </c>
      <c r="E197" s="107" t="s">
        <v>194</v>
      </c>
      <c r="F197" s="107" t="s">
        <v>195</v>
      </c>
      <c r="G197" s="107" t="s">
        <v>196</v>
      </c>
      <c r="H197" s="107" t="s">
        <v>197</v>
      </c>
      <c r="I197" s="107" t="s">
        <v>198</v>
      </c>
      <c r="J197" s="107" t="s">
        <v>199</v>
      </c>
      <c r="K197" s="107" t="s">
        <v>200</v>
      </c>
      <c r="L197" s="107" t="s">
        <v>201</v>
      </c>
      <c r="M197" s="107" t="s">
        <v>202</v>
      </c>
      <c r="N197" s="107" t="s">
        <v>168</v>
      </c>
      <c r="O197" s="107" t="s">
        <v>219</v>
      </c>
      <c r="P197" s="107" t="s">
        <v>216</v>
      </c>
      <c r="Q197" s="107" t="s">
        <v>215</v>
      </c>
      <c r="R197" s="107" t="s">
        <v>214</v>
      </c>
      <c r="S197" s="107" t="s">
        <v>213</v>
      </c>
      <c r="T197" s="107" t="s">
        <v>212</v>
      </c>
      <c r="U197" s="107" t="s">
        <v>217</v>
      </c>
      <c r="V197" s="107" t="s">
        <v>211</v>
      </c>
      <c r="W197" s="107" t="s">
        <v>210</v>
      </c>
      <c r="X197" s="107" t="s">
        <v>209</v>
      </c>
      <c r="Y197" s="107" t="s">
        <v>208</v>
      </c>
      <c r="Z197" s="107" t="s">
        <v>207</v>
      </c>
      <c r="AA197" s="107" t="s">
        <v>206</v>
      </c>
      <c r="AB197" s="107" t="s">
        <v>205</v>
      </c>
      <c r="AC197" s="107" t="s">
        <v>60</v>
      </c>
      <c r="AD197" s="107" t="s">
        <v>61</v>
      </c>
      <c r="AE197" s="107" t="s">
        <v>62</v>
      </c>
      <c r="AF197" s="107" t="s">
        <v>63</v>
      </c>
      <c r="AG197" s="107" t="s">
        <v>64</v>
      </c>
      <c r="AH197" s="107" t="s">
        <v>65</v>
      </c>
      <c r="AI197" s="107" t="s">
        <v>66</v>
      </c>
      <c r="AJ197" s="107" t="s">
        <v>67</v>
      </c>
      <c r="AK197" s="107" t="s">
        <v>68</v>
      </c>
      <c r="AL197" s="107" t="s">
        <v>69</v>
      </c>
      <c r="AM197" s="107" t="s">
        <v>70</v>
      </c>
      <c r="AN197" s="107" t="s">
        <v>71</v>
      </c>
      <c r="AO197" s="131" t="s">
        <v>72</v>
      </c>
    </row>
    <row r="198" spans="1:41" x14ac:dyDescent="0.35">
      <c r="A198" s="74" t="s">
        <v>23</v>
      </c>
      <c r="B198" s="195">
        <v>673668</v>
      </c>
      <c r="C198" s="195">
        <v>545407</v>
      </c>
      <c r="D198" s="167">
        <v>637419</v>
      </c>
      <c r="E198" s="167">
        <v>656605</v>
      </c>
      <c r="F198" s="167">
        <v>687354</v>
      </c>
      <c r="G198" s="167">
        <v>625951</v>
      </c>
      <c r="H198" s="167">
        <v>664910</v>
      </c>
      <c r="I198" s="167">
        <v>626859</v>
      </c>
      <c r="J198" s="167">
        <v>636850</v>
      </c>
      <c r="K198" s="167">
        <v>714841</v>
      </c>
      <c r="L198" s="167">
        <v>643787</v>
      </c>
      <c r="M198" s="167">
        <v>620586</v>
      </c>
      <c r="N198" s="167">
        <f>SUM(B198:M198)/12</f>
        <v>644519.75</v>
      </c>
      <c r="O198" s="167">
        <v>644732</v>
      </c>
      <c r="P198" s="167">
        <v>597231</v>
      </c>
      <c r="Q198" s="167">
        <v>633365</v>
      </c>
      <c r="R198" s="167">
        <v>715775</v>
      </c>
      <c r="S198" s="167">
        <v>719680</v>
      </c>
      <c r="T198" s="167">
        <v>677641</v>
      </c>
      <c r="U198" s="167">
        <v>726409</v>
      </c>
      <c r="V198" s="167">
        <v>757280</v>
      </c>
      <c r="W198" s="167">
        <v>724132</v>
      </c>
      <c r="X198" s="167">
        <v>719301</v>
      </c>
      <c r="Y198" s="140">
        <v>0</v>
      </c>
      <c r="Z198" s="140">
        <v>0</v>
      </c>
      <c r="AA198" s="140">
        <v>0</v>
      </c>
      <c r="AB198" s="169">
        <f>SUM(O198:X198)/10</f>
        <v>691554.6</v>
      </c>
      <c r="AC198" s="124">
        <f t="shared" ref="AC198:AL202" si="15">(O198-D198)/D198</f>
        <v>1.147283027333669E-2</v>
      </c>
      <c r="AD198" s="124">
        <f t="shared" si="15"/>
        <v>-9.0425750641557709E-2</v>
      </c>
      <c r="AE198" s="124">
        <f t="shared" si="15"/>
        <v>-7.854613488828173E-2</v>
      </c>
      <c r="AF198" s="124">
        <f t="shared" si="15"/>
        <v>0.14350005032342789</v>
      </c>
      <c r="AG198" s="124">
        <f t="shared" si="15"/>
        <v>8.2372050352679305E-2</v>
      </c>
      <c r="AH198" s="124">
        <f t="shared" si="15"/>
        <v>8.1010243132825718E-2</v>
      </c>
      <c r="AI198" s="124">
        <f t="shared" si="15"/>
        <v>0.14062809138729684</v>
      </c>
      <c r="AJ198" s="124">
        <f t="shared" si="15"/>
        <v>5.9368446969326048E-2</v>
      </c>
      <c r="AK198" s="124">
        <f t="shared" si="15"/>
        <v>0.12480059398527774</v>
      </c>
      <c r="AL198" s="124">
        <f t="shared" si="15"/>
        <v>0.15906739758873065</v>
      </c>
      <c r="AM198" s="117" t="s">
        <v>46</v>
      </c>
      <c r="AN198" s="117" t="s">
        <v>46</v>
      </c>
      <c r="AO198" s="118" t="s">
        <v>46</v>
      </c>
    </row>
    <row r="199" spans="1:41" x14ac:dyDescent="0.35">
      <c r="A199" s="74" t="s">
        <v>24</v>
      </c>
      <c r="B199" s="197">
        <v>7.8376885943818024E-4</v>
      </c>
      <c r="C199" s="197">
        <v>1.0194221929678204E-3</v>
      </c>
      <c r="D199" s="198">
        <v>8.2990936887667301E-4</v>
      </c>
      <c r="E199" s="198">
        <v>8.8942362607656047E-4</v>
      </c>
      <c r="F199" s="198">
        <v>9.1073886236204345E-4</v>
      </c>
      <c r="G199" s="198">
        <v>8.4671164356315426E-4</v>
      </c>
      <c r="H199" s="198">
        <v>1.03322254139658E-3</v>
      </c>
      <c r="I199" s="198">
        <v>1.2889660992344372E-3</v>
      </c>
      <c r="J199" s="198">
        <v>1.1164324409201538E-3</v>
      </c>
      <c r="K199" s="198">
        <v>1.102343038521853E-3</v>
      </c>
      <c r="L199" s="198">
        <v>1.2022609962611857E-3</v>
      </c>
      <c r="M199" s="198">
        <v>1.3422797162681724E-3</v>
      </c>
      <c r="N199" s="198">
        <f>((B198*B199)+(C198*C199)+(D198*D199)+(E198*E199)+(F198*F199)+(G198*G199)+(H198*H199)+(I198*I199)+(J198*J199)+(K198*K199)+(L198*L199)+(M198*M199))/SUM(B198:M198)</f>
        <v>1.0284143090003577E-3</v>
      </c>
      <c r="O199" s="124">
        <v>0.28058790319078314</v>
      </c>
      <c r="P199" s="124">
        <v>0.6608749378381229</v>
      </c>
      <c r="Q199" s="124">
        <v>0.61007002281464873</v>
      </c>
      <c r="R199" s="124">
        <v>0.57269812441060386</v>
      </c>
      <c r="S199" s="124">
        <v>0.53603268119164071</v>
      </c>
      <c r="T199" s="124">
        <v>0.51982096714927228</v>
      </c>
      <c r="U199" s="124">
        <v>0.52329748117107577</v>
      </c>
      <c r="V199" s="124">
        <v>0.49224989435875766</v>
      </c>
      <c r="W199" s="124">
        <v>0.52200703739097287</v>
      </c>
      <c r="X199" s="124">
        <v>0.54149236550484425</v>
      </c>
      <c r="Y199" s="115" t="s">
        <v>46</v>
      </c>
      <c r="Z199" s="115" t="s">
        <v>46</v>
      </c>
      <c r="AA199" s="115" t="s">
        <v>46</v>
      </c>
      <c r="AB199" s="124">
        <f>((O198*O199)+(P198*P199)+(Q198*Q199)+(R198*R199)+(S198*S199)+(T198*T199)+(U198*U199)+(V198*V199)+(W198*W199)+(X198*X199))/SUM(O198:X198)</f>
        <v>0.52495348884961501</v>
      </c>
      <c r="AC199" s="117" t="s">
        <v>46</v>
      </c>
      <c r="AD199" s="117" t="s">
        <v>46</v>
      </c>
      <c r="AE199" s="117" t="s">
        <v>46</v>
      </c>
      <c r="AF199" s="117" t="s">
        <v>46</v>
      </c>
      <c r="AG199" s="117" t="s">
        <v>46</v>
      </c>
      <c r="AH199" s="117" t="s">
        <v>46</v>
      </c>
      <c r="AI199" s="117" t="s">
        <v>46</v>
      </c>
      <c r="AJ199" s="117" t="s">
        <v>46</v>
      </c>
      <c r="AK199" s="117" t="s">
        <v>46</v>
      </c>
      <c r="AL199" s="117" t="s">
        <v>46</v>
      </c>
      <c r="AM199" s="117" t="s">
        <v>46</v>
      </c>
      <c r="AN199" s="117" t="s">
        <v>46</v>
      </c>
      <c r="AO199" s="118" t="s">
        <v>46</v>
      </c>
    </row>
    <row r="200" spans="1:41" x14ac:dyDescent="0.35">
      <c r="A200" s="74" t="s">
        <v>25</v>
      </c>
      <c r="B200" s="195">
        <v>22241</v>
      </c>
      <c r="C200" s="195">
        <v>18591</v>
      </c>
      <c r="D200" s="167">
        <v>20363</v>
      </c>
      <c r="E200" s="167">
        <v>22027</v>
      </c>
      <c r="F200" s="167">
        <v>23104</v>
      </c>
      <c r="G200" s="167">
        <v>20465</v>
      </c>
      <c r="H200" s="167">
        <v>21084</v>
      </c>
      <c r="I200" s="167">
        <v>19460</v>
      </c>
      <c r="J200" s="167">
        <v>20686</v>
      </c>
      <c r="K200" s="167">
        <v>22328</v>
      </c>
      <c r="L200" s="167">
        <v>20329</v>
      </c>
      <c r="M200" s="167">
        <v>18196</v>
      </c>
      <c r="N200" s="167">
        <f>SUM(B200:M200)/12</f>
        <v>20739.5</v>
      </c>
      <c r="O200" s="167">
        <v>21483</v>
      </c>
      <c r="P200" s="167">
        <v>24780</v>
      </c>
      <c r="Q200" s="167">
        <v>24340</v>
      </c>
      <c r="R200" s="167">
        <v>24893</v>
      </c>
      <c r="S200" s="167">
        <v>22641</v>
      </c>
      <c r="T200" s="167">
        <v>20416</v>
      </c>
      <c r="U200" s="167">
        <v>22363</v>
      </c>
      <c r="V200" s="167">
        <v>22904</v>
      </c>
      <c r="W200" s="167">
        <v>22570</v>
      </c>
      <c r="X200" s="167">
        <v>21642</v>
      </c>
      <c r="Y200" s="140">
        <v>0</v>
      </c>
      <c r="Z200" s="140">
        <v>0</v>
      </c>
      <c r="AA200" s="140">
        <v>0</v>
      </c>
      <c r="AB200" s="169">
        <f>SUM(O200:X200)/10</f>
        <v>22803.200000000001</v>
      </c>
      <c r="AC200" s="124">
        <f>(O200-D200)/D200</f>
        <v>5.5001718803712615E-2</v>
      </c>
      <c r="AD200" s="124">
        <f t="shared" si="15"/>
        <v>0.12498297543923367</v>
      </c>
      <c r="AE200" s="124">
        <f t="shared" si="15"/>
        <v>5.349722991689751E-2</v>
      </c>
      <c r="AF200" s="124">
        <f t="shared" si="15"/>
        <v>0.2163694111898363</v>
      </c>
      <c r="AG200" s="124">
        <f t="shared" si="15"/>
        <v>7.3847467273762096E-2</v>
      </c>
      <c r="AH200" s="124">
        <f t="shared" si="15"/>
        <v>4.9126413155190132E-2</v>
      </c>
      <c r="AI200" s="124">
        <f t="shared" si="15"/>
        <v>8.1069322246930295E-2</v>
      </c>
      <c r="AJ200" s="124">
        <f t="shared" si="15"/>
        <v>2.5797205302758867E-2</v>
      </c>
      <c r="AK200" s="124">
        <f t="shared" si="15"/>
        <v>0.11023660780166265</v>
      </c>
      <c r="AL200" s="124">
        <f t="shared" si="15"/>
        <v>0.18938228182018027</v>
      </c>
      <c r="AM200" s="117" t="s">
        <v>46</v>
      </c>
      <c r="AN200" s="117" t="s">
        <v>46</v>
      </c>
      <c r="AO200" s="118" t="s">
        <v>46</v>
      </c>
    </row>
    <row r="201" spans="1:41" x14ac:dyDescent="0.35">
      <c r="A201" s="74" t="s">
        <v>26</v>
      </c>
      <c r="B201" s="197">
        <v>9.4420214918393961E-4</v>
      </c>
      <c r="C201" s="197">
        <v>7.5305255231025768E-4</v>
      </c>
      <c r="D201" s="198">
        <v>4.910867750331484E-4</v>
      </c>
      <c r="E201" s="198">
        <v>4.0858945839197347E-4</v>
      </c>
      <c r="F201" s="198">
        <v>8.2236842105263153E-4</v>
      </c>
      <c r="G201" s="198">
        <v>6.3523088199364769E-4</v>
      </c>
      <c r="H201" s="198">
        <v>2.8457598178713718E-4</v>
      </c>
      <c r="I201" s="198">
        <v>6.1664953751284688E-4</v>
      </c>
      <c r="J201" s="198">
        <v>5.3176061104128391E-4</v>
      </c>
      <c r="K201" s="198">
        <v>4.4786814761734142E-5</v>
      </c>
      <c r="L201" s="198">
        <v>3.9352648925180774E-4</v>
      </c>
      <c r="M201" s="198">
        <v>6.0452846779511982E-4</v>
      </c>
      <c r="N201" s="198">
        <f>((B200*B201)+(C200*C201)+(D200*D201)+(E200*E201)+(F200*F201)+(G200*G201)+(H200*H201)+(I200*I201)+(J200*J201)+(K200*K201)+(L200*L201)+(M200*M201))/SUM(B200:M200)</f>
        <v>5.424431640107042E-4</v>
      </c>
      <c r="O201" s="124">
        <v>0.10948191593352884</v>
      </c>
      <c r="P201" s="124">
        <v>0.28712671509281679</v>
      </c>
      <c r="Q201" s="124">
        <v>0.25825801150369759</v>
      </c>
      <c r="R201" s="124">
        <v>0.23404169846944925</v>
      </c>
      <c r="S201" s="124">
        <v>0.21518484165893734</v>
      </c>
      <c r="T201" s="124">
        <v>0.2109619905956113</v>
      </c>
      <c r="U201" s="124">
        <v>0.19898940213745919</v>
      </c>
      <c r="V201" s="124">
        <v>0.19009779951100245</v>
      </c>
      <c r="W201" s="124">
        <v>0.19299955693398316</v>
      </c>
      <c r="X201" s="124">
        <v>0.21596894926531743</v>
      </c>
      <c r="Y201" s="117" t="s">
        <v>46</v>
      </c>
      <c r="Z201" s="117" t="s">
        <v>46</v>
      </c>
      <c r="AA201" s="117" t="s">
        <v>46</v>
      </c>
      <c r="AB201" s="124">
        <f>((O200*O201)+(P200*P201)+(Q200*Q201)+(R200*R201)+(S200*S201)+(T200*T201)+(U200*U201)+(V200*V201)+(W200*W201)+(X200*X201))/SUM(O200:X200)</f>
        <v>0.21309289924221161</v>
      </c>
      <c r="AC201" s="117" t="s">
        <v>46</v>
      </c>
      <c r="AD201" s="117" t="s">
        <v>46</v>
      </c>
      <c r="AE201" s="117" t="s">
        <v>46</v>
      </c>
      <c r="AF201" s="117" t="s">
        <v>46</v>
      </c>
      <c r="AG201" s="117" t="s">
        <v>46</v>
      </c>
      <c r="AH201" s="117" t="s">
        <v>46</v>
      </c>
      <c r="AI201" s="117" t="s">
        <v>46</v>
      </c>
      <c r="AJ201" s="117" t="s">
        <v>46</v>
      </c>
      <c r="AK201" s="117" t="s">
        <v>46</v>
      </c>
      <c r="AL201" s="117" t="s">
        <v>46</v>
      </c>
      <c r="AM201" s="117" t="s">
        <v>46</v>
      </c>
      <c r="AN201" s="117" t="s">
        <v>46</v>
      </c>
      <c r="AO201" s="118" t="s">
        <v>46</v>
      </c>
    </row>
    <row r="202" spans="1:41" x14ac:dyDescent="0.35">
      <c r="A202" s="181" t="s">
        <v>28</v>
      </c>
      <c r="B202" s="235">
        <v>210324</v>
      </c>
      <c r="C202" s="235">
        <v>166287</v>
      </c>
      <c r="D202" s="229">
        <v>180755</v>
      </c>
      <c r="E202" s="229">
        <v>178916</v>
      </c>
      <c r="F202" s="229">
        <v>186192</v>
      </c>
      <c r="G202" s="229">
        <v>164573</v>
      </c>
      <c r="H202" s="229">
        <v>171933</v>
      </c>
      <c r="I202" s="229">
        <v>159763</v>
      </c>
      <c r="J202" s="229">
        <v>164181</v>
      </c>
      <c r="K202" s="229">
        <v>203769</v>
      </c>
      <c r="L202" s="229">
        <v>173421</v>
      </c>
      <c r="M202" s="229">
        <v>148573</v>
      </c>
      <c r="N202" s="229">
        <f>SUM(B202:M202)/12</f>
        <v>175723.91666666666</v>
      </c>
      <c r="O202" s="229">
        <v>156745</v>
      </c>
      <c r="P202" s="229">
        <v>122009</v>
      </c>
      <c r="Q202" s="229">
        <v>128394</v>
      </c>
      <c r="R202" s="229">
        <v>152912</v>
      </c>
      <c r="S202" s="229">
        <v>154330</v>
      </c>
      <c r="T202" s="229">
        <v>146682</v>
      </c>
      <c r="U202" s="229">
        <v>161432</v>
      </c>
      <c r="V202" s="229">
        <v>188864</v>
      </c>
      <c r="W202" s="229">
        <v>168867</v>
      </c>
      <c r="X202" s="229">
        <v>157148</v>
      </c>
      <c r="Y202" s="187">
        <v>0</v>
      </c>
      <c r="Z202" s="187">
        <v>0</v>
      </c>
      <c r="AA202" s="187">
        <v>0</v>
      </c>
      <c r="AB202" s="230">
        <f>SUM(O202:X202)/10</f>
        <v>153738.29999999999</v>
      </c>
      <c r="AC202" s="175">
        <f>(O202-D202)/D202</f>
        <v>-0.13283173356200381</v>
      </c>
      <c r="AD202" s="175">
        <f t="shared" si="15"/>
        <v>-0.31806546088667309</v>
      </c>
      <c r="AE202" s="175">
        <f t="shared" si="15"/>
        <v>-0.31042150038669758</v>
      </c>
      <c r="AF202" s="175">
        <f t="shared" si="15"/>
        <v>-7.085609425604443E-2</v>
      </c>
      <c r="AG202" s="175">
        <f t="shared" si="15"/>
        <v>-0.10238290496879598</v>
      </c>
      <c r="AH202" s="175">
        <f t="shared" si="15"/>
        <v>-8.1877531092931402E-2</v>
      </c>
      <c r="AI202" s="175">
        <f t="shared" si="15"/>
        <v>-1.6743715777099665E-2</v>
      </c>
      <c r="AJ202" s="175">
        <f t="shared" si="15"/>
        <v>-7.3146553204854511E-2</v>
      </c>
      <c r="AK202" s="175">
        <f t="shared" si="15"/>
        <v>-2.6259795526493331E-2</v>
      </c>
      <c r="AL202" s="175">
        <f t="shared" si="15"/>
        <v>5.771573569894934E-2</v>
      </c>
      <c r="AM202" s="257" t="s">
        <v>46</v>
      </c>
      <c r="AN202" s="257" t="s">
        <v>46</v>
      </c>
      <c r="AO202" s="258" t="s">
        <v>46</v>
      </c>
    </row>
    <row r="203" spans="1:41" ht="17.25" customHeight="1" x14ac:dyDescent="0.35">
      <c r="A203" s="56" t="s">
        <v>29</v>
      </c>
      <c r="B203" s="56"/>
      <c r="C203" s="56"/>
      <c r="D203" s="2"/>
      <c r="E203" s="2"/>
      <c r="F203" s="2"/>
      <c r="G203" s="2"/>
      <c r="H203" s="2"/>
      <c r="I203" s="2"/>
      <c r="J203" s="2"/>
      <c r="K203" s="2"/>
      <c r="L203" s="2"/>
      <c r="M203" s="2"/>
      <c r="N203" s="57"/>
      <c r="O203" s="2"/>
      <c r="P203" s="2"/>
      <c r="Q203" s="2"/>
      <c r="R203" s="2"/>
      <c r="S203" s="2"/>
      <c r="T203" s="2"/>
      <c r="U203" s="2"/>
      <c r="V203" s="2"/>
      <c r="W203" s="2"/>
      <c r="X203" s="2"/>
      <c r="Y203" s="58"/>
      <c r="Z203" s="3"/>
      <c r="AA203" s="3"/>
      <c r="AB203" s="3"/>
      <c r="AC203" s="3"/>
      <c r="AD203" s="3"/>
      <c r="AE203" s="3"/>
      <c r="AF203" s="3"/>
      <c r="AG203" s="3"/>
      <c r="AH203" s="3"/>
      <c r="AI203" s="3"/>
      <c r="AJ203" s="3"/>
    </row>
    <row r="204" spans="1:41" ht="12" customHeight="1" x14ac:dyDescent="0.35">
      <c r="A204" s="75" t="s">
        <v>125</v>
      </c>
      <c r="B204" s="75"/>
      <c r="C204" s="75"/>
      <c r="D204" s="23"/>
      <c r="E204" s="23"/>
      <c r="F204" s="23"/>
      <c r="G204" s="23"/>
      <c r="H204" s="23"/>
      <c r="I204" s="23"/>
      <c r="J204" s="23"/>
      <c r="K204" s="23"/>
      <c r="L204" s="23"/>
      <c r="M204" s="23"/>
      <c r="N204" s="59"/>
      <c r="O204" s="23"/>
      <c r="P204" s="23"/>
      <c r="Q204" s="23"/>
      <c r="R204" s="23"/>
      <c r="S204" s="23"/>
      <c r="T204" s="23"/>
      <c r="U204" s="23"/>
      <c r="V204" s="23"/>
      <c r="W204" s="23"/>
      <c r="X204" s="23"/>
      <c r="Y204" s="60"/>
      <c r="Z204" s="24"/>
      <c r="AA204" s="24"/>
      <c r="AB204" s="24"/>
      <c r="AC204" s="24"/>
      <c r="AD204" s="24"/>
      <c r="AE204" s="24"/>
      <c r="AF204" s="24"/>
      <c r="AG204" s="24"/>
      <c r="AH204" s="24"/>
      <c r="AI204" s="24"/>
      <c r="AJ204" s="24"/>
      <c r="AK204" s="113"/>
      <c r="AL204" s="113"/>
      <c r="AM204" s="113"/>
      <c r="AN204" s="113"/>
      <c r="AO204" s="153"/>
    </row>
    <row r="205" spans="1:41" ht="12" customHeight="1" x14ac:dyDescent="0.4">
      <c r="A205" s="75" t="s">
        <v>30</v>
      </c>
      <c r="B205" s="75"/>
      <c r="C205" s="75"/>
      <c r="D205" s="223"/>
      <c r="E205" s="223"/>
      <c r="F205" s="223"/>
      <c r="G205" s="223"/>
      <c r="H205" s="223"/>
      <c r="I205" s="223"/>
      <c r="J205" s="223"/>
      <c r="K205" s="223"/>
      <c r="L205" s="223"/>
      <c r="M205" s="223"/>
      <c r="N205" s="224"/>
      <c r="O205" s="223"/>
      <c r="P205" s="223"/>
      <c r="Q205" s="223"/>
      <c r="R205" s="223"/>
      <c r="S205" s="223"/>
      <c r="T205" s="223"/>
      <c r="U205" s="223"/>
      <c r="V205" s="223"/>
      <c r="W205" s="223"/>
      <c r="X205" s="223"/>
      <c r="Y205" s="225"/>
      <c r="Z205" s="226"/>
      <c r="AA205" s="226"/>
      <c r="AB205" s="226"/>
      <c r="AC205" s="226"/>
      <c r="AD205" s="226"/>
      <c r="AE205" s="226"/>
      <c r="AF205" s="226"/>
      <c r="AG205" s="226"/>
      <c r="AH205" s="226"/>
      <c r="AI205" s="226"/>
      <c r="AJ205" s="226"/>
      <c r="AK205" s="119"/>
      <c r="AL205" s="119"/>
      <c r="AM205" s="119"/>
      <c r="AN205" s="119"/>
      <c r="AO205" s="256"/>
    </row>
    <row r="206" spans="1:41" ht="12" customHeight="1" x14ac:dyDescent="0.4">
      <c r="A206" s="75" t="s">
        <v>132</v>
      </c>
      <c r="B206" s="75"/>
      <c r="C206" s="75"/>
      <c r="D206" s="223"/>
      <c r="E206" s="223"/>
      <c r="F206" s="223"/>
      <c r="G206" s="223"/>
      <c r="H206" s="223"/>
      <c r="I206" s="223"/>
      <c r="J206" s="223"/>
      <c r="K206" s="223"/>
      <c r="L206" s="223"/>
      <c r="M206" s="223"/>
      <c r="N206" s="224"/>
      <c r="O206" s="223"/>
      <c r="P206" s="223"/>
      <c r="Q206" s="223"/>
      <c r="R206" s="223"/>
      <c r="S206" s="223"/>
      <c r="T206" s="223"/>
      <c r="U206" s="223"/>
      <c r="V206" s="223"/>
      <c r="W206" s="223"/>
      <c r="X206" s="223"/>
      <c r="Y206" s="225"/>
      <c r="Z206" s="226"/>
      <c r="AA206" s="226"/>
      <c r="AB206" s="226"/>
      <c r="AC206" s="226"/>
      <c r="AD206" s="226"/>
      <c r="AE206" s="226"/>
      <c r="AF206" s="226"/>
      <c r="AG206" s="226"/>
      <c r="AH206" s="226"/>
      <c r="AI206" s="226"/>
      <c r="AJ206" s="226"/>
      <c r="AK206" s="119"/>
      <c r="AL206" s="119"/>
      <c r="AM206" s="119"/>
      <c r="AN206" s="119"/>
      <c r="AO206" s="256"/>
    </row>
    <row r="207" spans="1:41" ht="12" customHeight="1" x14ac:dyDescent="0.4">
      <c r="A207" s="75" t="s">
        <v>218</v>
      </c>
      <c r="B207" s="75"/>
      <c r="C207" s="75"/>
      <c r="D207" s="223"/>
      <c r="E207" s="223"/>
      <c r="F207" s="223"/>
      <c r="G207" s="223"/>
      <c r="H207" s="223"/>
      <c r="I207" s="223"/>
      <c r="J207" s="223"/>
      <c r="K207" s="223"/>
      <c r="L207" s="223"/>
      <c r="M207" s="223"/>
      <c r="N207" s="224"/>
      <c r="O207" s="223"/>
      <c r="P207" s="223"/>
      <c r="Q207" s="223"/>
      <c r="R207" s="223"/>
      <c r="S207" s="223"/>
      <c r="T207" s="223"/>
      <c r="U207" s="223"/>
      <c r="V207" s="223"/>
      <c r="W207" s="223"/>
      <c r="X207" s="223"/>
      <c r="Y207" s="225"/>
      <c r="Z207" s="226"/>
      <c r="AA207" s="226"/>
      <c r="AB207" s="226"/>
      <c r="AC207" s="226"/>
      <c r="AD207" s="226"/>
      <c r="AE207" s="226"/>
      <c r="AF207" s="226"/>
      <c r="AG207" s="226"/>
      <c r="AH207" s="226"/>
      <c r="AI207" s="226"/>
      <c r="AJ207" s="226"/>
      <c r="AK207" s="119"/>
      <c r="AL207" s="119"/>
      <c r="AM207" s="119"/>
      <c r="AN207" s="119"/>
      <c r="AO207" s="256"/>
    </row>
    <row r="208" spans="1:41" ht="12" customHeight="1" x14ac:dyDescent="0.35">
      <c r="A208" s="75" t="s">
        <v>43</v>
      </c>
      <c r="B208" s="29"/>
      <c r="C208" s="29"/>
      <c r="D208" s="29"/>
      <c r="E208" s="29"/>
      <c r="F208" s="29"/>
      <c r="G208" s="29"/>
      <c r="H208" s="29"/>
      <c r="I208" s="29"/>
      <c r="J208" s="29"/>
      <c r="K208" s="23"/>
      <c r="L208" s="23"/>
      <c r="M208" s="23"/>
      <c r="N208" s="59"/>
      <c r="O208" s="23"/>
      <c r="P208" s="23"/>
      <c r="Q208" s="23"/>
      <c r="R208" s="23"/>
      <c r="S208" s="23"/>
      <c r="T208" s="23"/>
      <c r="U208" s="23"/>
      <c r="V208" s="23"/>
      <c r="W208" s="23"/>
      <c r="X208" s="23"/>
      <c r="Y208" s="60"/>
      <c r="Z208" s="24"/>
      <c r="AA208" s="24"/>
      <c r="AB208" s="24"/>
      <c r="AC208" s="24"/>
      <c r="AD208" s="24"/>
      <c r="AE208" s="24"/>
      <c r="AF208" s="24"/>
      <c r="AG208" s="24"/>
      <c r="AH208" s="24"/>
      <c r="AI208" s="24"/>
      <c r="AJ208" s="24"/>
      <c r="AK208" s="113"/>
      <c r="AL208" s="113"/>
      <c r="AM208" s="113"/>
      <c r="AN208" s="113"/>
      <c r="AO208" s="153"/>
    </row>
    <row r="209" spans="1:41" ht="12" customHeight="1" x14ac:dyDescent="0.35">
      <c r="A209" s="241" t="s">
        <v>49</v>
      </c>
      <c r="B209" s="241"/>
      <c r="C209" s="241"/>
      <c r="D209" s="241"/>
      <c r="E209" s="241"/>
      <c r="F209" s="241"/>
      <c r="G209" s="241"/>
      <c r="H209" s="241"/>
      <c r="I209" s="241"/>
      <c r="J209" s="241"/>
      <c r="K209" s="228"/>
      <c r="L209" s="228"/>
      <c r="M209" s="228"/>
      <c r="N209" s="228"/>
      <c r="O209" s="228"/>
      <c r="P209" s="228"/>
      <c r="Q209" s="228"/>
      <c r="R209" s="228"/>
      <c r="S209" s="228"/>
      <c r="T209" s="228"/>
      <c r="U209" s="228"/>
      <c r="V209" s="228"/>
      <c r="W209" s="228"/>
      <c r="X209" s="228"/>
      <c r="Y209" s="228"/>
      <c r="Z209" s="228"/>
      <c r="AA209" s="228"/>
      <c r="AB209" s="228"/>
      <c r="AC209" s="228"/>
      <c r="AD209" s="228"/>
      <c r="AE209" s="228"/>
      <c r="AF209" s="228"/>
      <c r="AG209" s="228"/>
      <c r="AH209" s="228"/>
      <c r="AI209" s="228"/>
      <c r="AJ209" s="228"/>
      <c r="AK209" s="228"/>
      <c r="AL209" s="228"/>
      <c r="AM209" s="228"/>
      <c r="AN209" s="228"/>
      <c r="AO209" s="244"/>
    </row>
    <row r="210" spans="1:41" ht="12" customHeight="1" x14ac:dyDescent="0.35">
      <c r="A210" s="92" t="s">
        <v>59</v>
      </c>
      <c r="B210" s="92"/>
      <c r="C210" s="92"/>
      <c r="D210" s="29"/>
      <c r="E210" s="29"/>
      <c r="F210" s="29"/>
      <c r="G210" s="29"/>
      <c r="H210" s="29"/>
      <c r="I210" s="29"/>
      <c r="J210" s="29"/>
      <c r="K210" s="199"/>
      <c r="L210" s="199"/>
      <c r="M210" s="199"/>
      <c r="N210" s="59"/>
      <c r="O210" s="199"/>
      <c r="P210" s="199"/>
      <c r="Q210" s="199"/>
      <c r="R210" s="199"/>
      <c r="S210" s="199"/>
      <c r="T210" s="199"/>
      <c r="U210" s="199"/>
      <c r="V210" s="199"/>
      <c r="W210" s="199"/>
      <c r="X210" s="199"/>
      <c r="Y210" s="60"/>
      <c r="Z210" s="200"/>
      <c r="AA210" s="200"/>
      <c r="AB210" s="200"/>
      <c r="AC210" s="200"/>
      <c r="AD210" s="200"/>
      <c r="AE210" s="200"/>
      <c r="AF210" s="200"/>
      <c r="AG210" s="200"/>
      <c r="AH210" s="200"/>
      <c r="AI210" s="200"/>
      <c r="AJ210" s="200"/>
      <c r="AK210" s="113"/>
      <c r="AL210" s="113"/>
      <c r="AM210" s="113"/>
      <c r="AN210" s="113"/>
      <c r="AO210" s="153"/>
    </row>
    <row r="211" spans="1:41" ht="12" customHeight="1" x14ac:dyDescent="0.35">
      <c r="A211" s="278" t="s">
        <v>268</v>
      </c>
      <c r="B211" s="92"/>
      <c r="C211" s="92"/>
      <c r="D211" s="29"/>
      <c r="E211" s="29"/>
      <c r="F211" s="29"/>
      <c r="G211" s="29"/>
      <c r="H211" s="29"/>
      <c r="I211" s="29"/>
      <c r="J211" s="29"/>
      <c r="K211" s="29"/>
      <c r="L211" s="29"/>
      <c r="M211" s="29"/>
      <c r="N211" s="84"/>
      <c r="O211" s="29"/>
      <c r="P211" s="29"/>
      <c r="Q211" s="29"/>
      <c r="R211" s="29"/>
      <c r="S211" s="29"/>
      <c r="T211" s="29"/>
      <c r="U211" s="29"/>
      <c r="V211" s="29"/>
      <c r="W211" s="29"/>
      <c r="X211" s="29"/>
      <c r="Y211" s="85"/>
      <c r="Z211" s="30"/>
      <c r="AA211" s="30"/>
      <c r="AB211" s="30"/>
      <c r="AC211" s="30"/>
      <c r="AD211" s="30"/>
      <c r="AE211" s="30"/>
      <c r="AF211" s="30"/>
      <c r="AG211" s="30"/>
      <c r="AH211" s="30"/>
      <c r="AI211" s="30"/>
      <c r="AJ211" s="30"/>
      <c r="AK211" s="31"/>
      <c r="AL211" s="31"/>
      <c r="AM211" s="31"/>
      <c r="AN211" s="31"/>
      <c r="AO211" s="243"/>
    </row>
    <row r="212" spans="1:41" ht="12" customHeight="1" x14ac:dyDescent="0.35">
      <c r="A212" s="92" t="s">
        <v>45</v>
      </c>
      <c r="B212" s="92"/>
      <c r="C212" s="92"/>
      <c r="D212" s="29"/>
      <c r="E212" s="29"/>
      <c r="F212" s="29"/>
      <c r="G212" s="29"/>
      <c r="H212" s="29"/>
      <c r="I212" s="29"/>
      <c r="J212" s="29"/>
      <c r="K212" s="23"/>
      <c r="L212" s="23"/>
      <c r="M212" s="23"/>
      <c r="N212" s="59"/>
      <c r="O212" s="23"/>
      <c r="P212" s="23"/>
      <c r="Q212" s="23"/>
      <c r="R212" s="23"/>
      <c r="S212" s="23"/>
      <c r="T212" s="23"/>
      <c r="U212" s="23"/>
      <c r="V212" s="23"/>
      <c r="W212" s="23"/>
      <c r="X212" s="23"/>
      <c r="Y212" s="60"/>
      <c r="Z212" s="24"/>
      <c r="AA212" s="24"/>
      <c r="AB212" s="24"/>
      <c r="AC212" s="24"/>
      <c r="AD212" s="24"/>
      <c r="AE212" s="24"/>
      <c r="AF212" s="24"/>
      <c r="AG212" s="24"/>
      <c r="AH212" s="24"/>
      <c r="AI212" s="24"/>
      <c r="AJ212" s="24"/>
      <c r="AK212" s="113"/>
      <c r="AL212" s="113"/>
      <c r="AM212" s="113"/>
      <c r="AN212" s="113"/>
      <c r="AO212" s="153"/>
    </row>
    <row r="213" spans="1:41" ht="12" customHeight="1" x14ac:dyDescent="0.35">
      <c r="A213" s="75" t="s">
        <v>269</v>
      </c>
      <c r="B213" s="92"/>
      <c r="C213" s="92"/>
      <c r="D213" s="29"/>
      <c r="E213" s="29"/>
      <c r="F213" s="29"/>
      <c r="G213" s="29"/>
      <c r="H213" s="29"/>
      <c r="I213" s="29"/>
      <c r="J213" s="29"/>
      <c r="K213" s="23"/>
      <c r="L213" s="23"/>
      <c r="M213" s="23"/>
      <c r="N213" s="59"/>
      <c r="O213" s="23"/>
      <c r="P213" s="23"/>
      <c r="Q213" s="23"/>
      <c r="R213" s="23"/>
      <c r="S213" s="23"/>
      <c r="T213" s="23"/>
      <c r="U213" s="23"/>
      <c r="V213" s="23"/>
      <c r="W213" s="23"/>
      <c r="X213" s="23"/>
      <c r="Y213" s="60"/>
      <c r="Z213" s="24"/>
      <c r="AA213" s="24"/>
      <c r="AB213" s="24"/>
      <c r="AC213" s="24"/>
      <c r="AD213" s="24"/>
      <c r="AE213" s="24"/>
      <c r="AF213" s="24"/>
      <c r="AG213" s="24"/>
      <c r="AH213" s="24"/>
      <c r="AI213" s="24"/>
      <c r="AJ213" s="24"/>
      <c r="AK213" s="113"/>
      <c r="AL213" s="113"/>
      <c r="AM213" s="113"/>
      <c r="AN213" s="113"/>
      <c r="AO213" s="153"/>
    </row>
    <row r="214" spans="1:41" ht="12" customHeight="1" x14ac:dyDescent="0.35">
      <c r="A214" s="56" t="s">
        <v>32</v>
      </c>
      <c r="B214" s="56"/>
      <c r="C214" s="56"/>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3"/>
      <c r="AL214" s="113"/>
      <c r="AM214" s="113"/>
      <c r="AN214" s="113"/>
      <c r="AO214" s="153"/>
    </row>
    <row r="215" spans="1:41" ht="12" customHeight="1" x14ac:dyDescent="0.35">
      <c r="A215" s="61" t="s">
        <v>270</v>
      </c>
      <c r="B215" s="61"/>
      <c r="C215" s="61"/>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5"/>
    </row>
    <row r="216" spans="1:41" x14ac:dyDescent="0.35">
      <c r="A216" s="138" t="s">
        <v>10</v>
      </c>
      <c r="B216" s="138"/>
      <c r="C216" s="138"/>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3"/>
      <c r="AL216" s="113"/>
      <c r="AM216" s="113"/>
      <c r="AN216" s="113"/>
      <c r="AO216" s="153"/>
    </row>
  </sheetData>
  <mergeCells count="30">
    <mergeCell ref="AC196:AO196"/>
    <mergeCell ref="B196:N196"/>
    <mergeCell ref="O196:AB196"/>
    <mergeCell ref="B154:N154"/>
    <mergeCell ref="O154:AB154"/>
    <mergeCell ref="AC154:AO154"/>
    <mergeCell ref="B175:N175"/>
    <mergeCell ref="O175:AB175"/>
    <mergeCell ref="AC175:AO175"/>
    <mergeCell ref="B48:N48"/>
    <mergeCell ref="O48:AB48"/>
    <mergeCell ref="AC48:AO48"/>
    <mergeCell ref="AC133:AO133"/>
    <mergeCell ref="B70:N70"/>
    <mergeCell ref="B91:N91"/>
    <mergeCell ref="O91:AB91"/>
    <mergeCell ref="AC91:AO91"/>
    <mergeCell ref="O70:AB70"/>
    <mergeCell ref="AC70:AO70"/>
    <mergeCell ref="B112:N112"/>
    <mergeCell ref="O112:AB112"/>
    <mergeCell ref="AC112:AO112"/>
    <mergeCell ref="B133:N133"/>
    <mergeCell ref="O133:AB133"/>
    <mergeCell ref="B4:N4"/>
    <mergeCell ref="O4:AB4"/>
    <mergeCell ref="AC4:AO4"/>
    <mergeCell ref="B26:N26"/>
    <mergeCell ref="O26:AB26"/>
    <mergeCell ref="AC26:AO26"/>
  </mergeCells>
  <conditionalFormatting sqref="B32:X32">
    <cfRule type="cellIs" dxfId="446" priority="12" operator="between">
      <formula>1</formula>
      <formula>4</formula>
    </cfRule>
  </conditionalFormatting>
  <conditionalFormatting sqref="AB32">
    <cfRule type="cellIs" dxfId="445" priority="11" operator="between">
      <formula>1</formula>
      <formula>4</formula>
    </cfRule>
  </conditionalFormatting>
  <conditionalFormatting sqref="AC32">
    <cfRule type="cellIs" dxfId="444" priority="10" operator="between">
      <formula>1</formula>
      <formula>4</formula>
    </cfRule>
  </conditionalFormatting>
  <conditionalFormatting sqref="AD32">
    <cfRule type="cellIs" dxfId="443" priority="9" operator="between">
      <formula>1</formula>
      <formula>4</formula>
    </cfRule>
  </conditionalFormatting>
  <conditionalFormatting sqref="AE32">
    <cfRule type="cellIs" dxfId="442" priority="8" operator="between">
      <formula>1</formula>
      <formula>4</formula>
    </cfRule>
  </conditionalFormatting>
  <conditionalFormatting sqref="AF32">
    <cfRule type="cellIs" dxfId="441" priority="7" operator="between">
      <formula>1</formula>
      <formula>4</formula>
    </cfRule>
  </conditionalFormatting>
  <conditionalFormatting sqref="AG32">
    <cfRule type="cellIs" dxfId="440" priority="6" operator="between">
      <formula>1</formula>
      <formula>4</formula>
    </cfRule>
  </conditionalFormatting>
  <conditionalFormatting sqref="AH32">
    <cfRule type="cellIs" dxfId="439" priority="5" operator="between">
      <formula>1</formula>
      <formula>4</formula>
    </cfRule>
  </conditionalFormatting>
  <conditionalFormatting sqref="AI32">
    <cfRule type="cellIs" dxfId="438" priority="4" operator="between">
      <formula>1</formula>
      <formula>4</formula>
    </cfRule>
  </conditionalFormatting>
  <conditionalFormatting sqref="AJ32">
    <cfRule type="cellIs" dxfId="437" priority="3" operator="between">
      <formula>1</formula>
      <formula>4</formula>
    </cfRule>
  </conditionalFormatting>
  <conditionalFormatting sqref="AK32">
    <cfRule type="cellIs" dxfId="436" priority="2" operator="between">
      <formula>1</formula>
      <formula>4</formula>
    </cfRule>
  </conditionalFormatting>
  <conditionalFormatting sqref="AL32">
    <cfRule type="cellIs" dxfId="435" priority="1" operator="between">
      <formula>1</formula>
      <formula>4</formula>
    </cfRule>
  </conditionalFormatting>
  <hyperlinks>
    <hyperlink ref="A2" location="'Table des matières'!A1" display="Retour à la table des matières" xr:uid="{3A241923-3512-4341-AE5F-FE94A3972066}"/>
    <hyperlink ref="A18" r:id="rId1" display="Consultez le document Base de données nationale sur les médecins : publication des données, 2018-2019 — notes méthodologiques pour en savoir plus sur les groupes de spécialités des médecins." xr:uid="{BA0C52F8-0EF2-4D64-97DA-D8ADBC31EE1D}"/>
    <hyperlink ref="A18:J18" r:id="rId2" display="Consultez le document Base de données nationale sur les médecins : publication des données, 2019-2020 — notes méthodologiques pour en savoir plus sur les groupes de spécialités des médecins." xr:uid="{8535DBD5-8E67-4D23-94E7-F52B4C3E60E1}"/>
    <hyperlink ref="A40" r:id="rId3" display="Consultez le document Base de données nationale sur les médecins : publication des données, 2018-2019 — notes méthodologiques pour en savoir plus sur les groupes de spécialités des médecins." xr:uid="{980DCFAD-093D-4F62-9E79-ECC731BA1B01}"/>
    <hyperlink ref="A40:J40" r:id="rId4" display="Consultez le document Base de données nationale sur les médecins : publication des données, 2019-2020 — notes méthodologiques pour en savoir plus sur les groupes de spécialités des médecins." xr:uid="{F8D6CF54-1CBB-4DA8-83F0-AD6075BFB42D}"/>
    <hyperlink ref="A62" r:id="rId5" display="Consultez le document Base de données nationale sur les médecins : publication des données, 2018-2019 — notes méthodologiques pour en savoir plus sur les groupes de spécialités des médecins." xr:uid="{608C74AC-A657-4CA9-9A5E-77060A5977EB}"/>
    <hyperlink ref="A62:J62" r:id="rId6" display="Consultez le document Base de données nationale sur les médecins : publication des données, 2019-2020 — notes méthodologiques pour en savoir plus sur les groupes de spécialités des médecins." xr:uid="{7F510D8A-FC45-4457-96F5-049B29E4E7F4}"/>
    <hyperlink ref="A83" r:id="rId7" display="Consultez le document Base de données nationale sur les médecins : publication des données, 2018-2019 — notes méthodologiques pour en savoir plus sur les groupes de spécialités des médecins." xr:uid="{384B8ACE-8CA7-4D0C-873A-1013A313A647}"/>
    <hyperlink ref="A83:J83" r:id="rId8" display="Consultez le document Base de données nationale sur les médecins : publication des données, 2019-2020 — notes méthodologiques pour en savoir plus sur les groupes de spécialités des médecins." xr:uid="{A2AC4806-AFA5-4C3A-9043-11EF0366A494}"/>
    <hyperlink ref="A104" r:id="rId9" display="Consultez le document Base de données nationale sur les médecins : publication des données, 2018-2019 — notes méthodologiques pour en savoir plus sur les groupes de spécialités des médecins." xr:uid="{9B7191AE-39F8-4005-A89E-5B824315F70A}"/>
    <hyperlink ref="A104:J104" r:id="rId10" display="Consultez le document Base de données nationale sur les médecins : publication des données, 2019-2020 — notes méthodologiques pour en savoir plus sur les groupes de spécialités des médecins." xr:uid="{90F193F0-5D97-4A13-92B1-59DA9F01E678}"/>
    <hyperlink ref="A125" r:id="rId11" display="Consultez le document Base de données nationale sur les médecins : publication des données, 2018-2019 — notes méthodologiques pour en savoir plus sur les groupes de spécialités des médecins." xr:uid="{FC88BF4E-5F73-41DE-AC6A-55D4B3DC9A68}"/>
    <hyperlink ref="A125:J125" r:id="rId12" display="Consultez le document Base de données nationale sur les médecins : publication des données, 2019-2020 — notes méthodologiques pour en savoir plus sur les groupes de spécialités des médecins." xr:uid="{8B44E57C-CE9B-41C0-B613-C28C17A03541}"/>
    <hyperlink ref="A146" r:id="rId13" display="Consultez le document Base de données nationale sur les médecins : publication des données, 2018-2019 — notes méthodologiques pour en savoir plus sur les groupes de spécialités des médecins." xr:uid="{60BB9D80-A88C-40AD-A0F8-CE54B784C69B}"/>
    <hyperlink ref="A146:J146" r:id="rId14" display="Consultez le document Base de données nationale sur les médecins : publication des données, 2019-2020 — notes méthodologiques pour en savoir plus sur les groupes de spécialités des médecins." xr:uid="{926A36A0-D294-4D40-9DE1-CCE6579A8B50}"/>
    <hyperlink ref="A167" r:id="rId15" display="Consultez le document Base de données nationale sur les médecins : publication des données, 2018-2019 — notes méthodologiques pour en savoir plus sur les groupes de spécialités des médecins." xr:uid="{0A15DA77-8BB0-489A-A4DA-E7975C057C05}"/>
    <hyperlink ref="A167:J167" r:id="rId16" display="Consultez le document Base de données nationale sur les médecins : publication des données, 2019-2020 — notes méthodologiques pour en savoir plus sur les groupes de spécialités des médecins." xr:uid="{7AAB0B20-3DB3-44AF-89D5-8DC2B74847C4}"/>
    <hyperlink ref="A188" r:id="rId17" display="Consultez le document Base de données nationale sur les médecins : publication des données, 2018-2019 — notes méthodologiques pour en savoir plus sur les groupes de spécialités des médecins." xr:uid="{DAFA93C2-2C3E-4EFF-A7BC-02AF0C3808BB}"/>
    <hyperlink ref="A188:J188" r:id="rId18" display="Consultez le document Base de données nationale sur les médecins : publication des données, 2019-2020 — notes méthodologiques pour en savoir plus sur les groupes de spécialités des médecins." xr:uid="{F57F641A-BE66-41C6-BB72-657B0B159404}"/>
    <hyperlink ref="A209" r:id="rId19" display="Consultez le document Base de données nationale sur les médecins : publication des données, 2018-2019 — notes méthodologiques pour en savoir plus sur les groupes de spécialités des médecins." xr:uid="{874CD641-E365-4516-B666-0E8B150FB7BC}"/>
    <hyperlink ref="A209:J209" r:id="rId20" display="Consultez le document Base de données nationale sur les médecins : publication des données, 2019-2020 — notes méthodologiques pour en savoir plus sur les groupes de spécialités des médecins." xr:uid="{62980B14-8940-4948-B4B6-D7681004AAF9}"/>
  </hyperlinks>
  <pageMargins left="0.75" right="0.75" top="0.75" bottom="0.75" header="0.3" footer="0.3"/>
  <pageSetup scale="12" orientation="portrait" r:id="rId21"/>
  <headerFooter>
    <oddFooter>&amp;R&amp;9&amp;P&amp;L&amp;L&amp;"Arial"&amp;9© 2021 ICIS</oddFooter>
  </headerFooter>
  <ignoredErrors>
    <ignoredError sqref="B2:N26 B78:N91 B98:N112 O209:AB209 B34:N48 B56:N70 N51:N53 B77:M77 N29" formula="1"/>
    <ignoredError sqref="B203:N213 O2:AO5 N72:AA72 AP77:XFD77 AC72:XFD76 N76:AA76 O73:AA75 AC93:AL97 N93 N97 AC114:AL118 AC198:AL202 N198 N202 N177 N181 N156 N160 N135 N139 N114 N118" unlockedFormula="1"/>
    <ignoredError sqref="B119:N133 N77 N73:N75 N94:N96 B140:N154 B161:N175 B182:N196 N199:N201 N178:N180 N157:N159 N136:N138 N115:N117" formula="1" unlockedFormula="1"/>
    <ignoredError sqref="AC203:AO208 AB28 AB31:AB33 AB50 AB54:AB55" formulaRange="1"/>
    <ignoredError sqref="O6:AO6 AC7:AO26 AC34:AO48 AC56:AO70 AC78:AO91 AC77:AO77 AB72 AB76 AC98:AO112 AB93 AB97 AC119:AO133 AB114 AB118 AC140:AO154 AC161:AO175 AC182:AO196 AB198 AB202 AB177:AL177 AB181:AL181 AC178:AL180 AB156:AL156 AB160:AL160 AC157:AL159 AB135:AL135 AB139:AL139 AC136:AL138" formulaRange="1" unlockedFormula="1"/>
    <ignoredError sqref="O203:AB208 AB29:AB30 AB51:AB53" formula="1" formulaRange="1"/>
    <ignoredError sqref="O7:AB26 O34:AB48 O56:AB70 O78:AB91 O77:AB77 AB73:AB75 O98:AB112 AB94:AB96 O119:AB133 AB115:AB117 O140:AB154 O161:AB175 O182:AB196 AB199:AB201 AB178:AB180 AB157:AB159 AB136:AB138" formula="1" formulaRange="1" unlockedFormula="1"/>
  </ignoredErrors>
  <tableParts count="10">
    <tablePart r:id="rId22"/>
    <tablePart r:id="rId23"/>
    <tablePart r:id="rId24"/>
    <tablePart r:id="rId25"/>
    <tablePart r:id="rId26"/>
    <tablePart r:id="rId27"/>
    <tablePart r:id="rId28"/>
    <tablePart r:id="rId29"/>
    <tablePart r:id="rId30"/>
    <tablePart r:id="rId3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Incidence services des médecins</vt:lpstr>
      <vt:lpstr>Avis aux lecteurs</vt:lpstr>
      <vt:lpstr>Table des matières</vt:lpstr>
      <vt:lpstr>1. Services en Nouvelle-Écosse</vt:lpstr>
      <vt:lpstr>2. Services en Ontario</vt:lpstr>
      <vt:lpstr>3. Services au Manitoba</vt:lpstr>
      <vt:lpstr>4. Services en Saskatchewan</vt:lpstr>
      <vt:lpstr>5. Services en Alberta</vt:lpstr>
      <vt:lpstr>6. Services en C.-B.</vt:lpstr>
      <vt:lpstr>'1. Services en Nouvelle-Écosse'!Print_Area</vt:lpstr>
      <vt:lpstr>'2. Services en Ontario'!Print_Area</vt:lpstr>
      <vt:lpstr>'3. Services au Manitoba'!Print_Area</vt:lpstr>
      <vt:lpstr>'4. Services en Saskatchewan'!Print_Area</vt:lpstr>
      <vt:lpstr>'5. Services en Alberta'!Print_Area</vt:lpstr>
      <vt:lpstr>'6. Services en C.-B.'!Print_Area</vt:lpstr>
      <vt:lpstr>'Avis aux lecteurs'!Print_Area</vt:lpstr>
      <vt:lpstr>'Table des matières'!Print_Area</vt:lpstr>
      <vt:lpstr>Title..AO108.2</vt:lpstr>
      <vt:lpstr>Title..AO108.3</vt:lpstr>
      <vt:lpstr>Title..AO108.5</vt:lpstr>
      <vt:lpstr>Title..AO11.1</vt:lpstr>
      <vt:lpstr>Title..AO11.2</vt:lpstr>
      <vt:lpstr>Title..AO11.3</vt:lpstr>
      <vt:lpstr>Title..AO11.4</vt:lpstr>
      <vt:lpstr>Title..AO11.5</vt:lpstr>
      <vt:lpstr>Title..AO11.6</vt:lpstr>
      <vt:lpstr>Title..AO113.1</vt:lpstr>
      <vt:lpstr>Title..AO113.4</vt:lpstr>
      <vt:lpstr>Title..AO118.6</vt:lpstr>
      <vt:lpstr>Title..AO127.2</vt:lpstr>
      <vt:lpstr>Title..AO127.3</vt:lpstr>
      <vt:lpstr>Title..AO127.5</vt:lpstr>
      <vt:lpstr>Title..AO133.1</vt:lpstr>
      <vt:lpstr>Title..AO133.4</vt:lpstr>
      <vt:lpstr>Title..AO139.6</vt:lpstr>
      <vt:lpstr>Title..AO146.2</vt:lpstr>
      <vt:lpstr>Title..AO146.3</vt:lpstr>
      <vt:lpstr>Title..AO146.5</vt:lpstr>
      <vt:lpstr>Title..AO153.1</vt:lpstr>
      <vt:lpstr>Title..AO153.4</vt:lpstr>
      <vt:lpstr>Title..AO160.6</vt:lpstr>
      <vt:lpstr>Title..AO165.2</vt:lpstr>
      <vt:lpstr>Title..AO165.3</vt:lpstr>
      <vt:lpstr>Title..AO165.5</vt:lpstr>
      <vt:lpstr>Title..AO173.4</vt:lpstr>
      <vt:lpstr>Title..AO181.6</vt:lpstr>
      <vt:lpstr>Title..AO184.2</vt:lpstr>
      <vt:lpstr>Title..AO184.3</vt:lpstr>
      <vt:lpstr>Title..AO184.5</vt:lpstr>
      <vt:lpstr>Title..AO193.1</vt:lpstr>
      <vt:lpstr>Title..AO193.3</vt:lpstr>
      <vt:lpstr>Title..AO202.6</vt:lpstr>
      <vt:lpstr>Title..AO31</vt:lpstr>
      <vt:lpstr>Title..AO31.3</vt:lpstr>
      <vt:lpstr>Title..AO31.5</vt:lpstr>
      <vt:lpstr>Title..AO32.1</vt:lpstr>
      <vt:lpstr>Title..AO32.4</vt:lpstr>
      <vt:lpstr>Title..AO33.6</vt:lpstr>
      <vt:lpstr>Title..AO51.2</vt:lpstr>
      <vt:lpstr>Title..AO51.3</vt:lpstr>
      <vt:lpstr>Title..AO51.5</vt:lpstr>
      <vt:lpstr>Title..AO53.1</vt:lpstr>
      <vt:lpstr>Title..AO53.4</vt:lpstr>
      <vt:lpstr>Title..AO55.6</vt:lpstr>
      <vt:lpstr>Title..AO70.2</vt:lpstr>
      <vt:lpstr>Title..AO70.3</vt:lpstr>
      <vt:lpstr>Title..AO70.5</vt:lpstr>
      <vt:lpstr>Title..AO73.1</vt:lpstr>
      <vt:lpstr>Title..AO73.4</vt:lpstr>
      <vt:lpstr>Title..AO76.6</vt:lpstr>
      <vt:lpstr>Title..AO89.2</vt:lpstr>
      <vt:lpstr>Title..AO89.3</vt:lpstr>
      <vt:lpstr>Title..AO89.5</vt:lpstr>
      <vt:lpstr>Title..AO93.1</vt:lpstr>
      <vt:lpstr>Title..AO93.4</vt:lpstr>
      <vt:lpstr>Title..AO97.6</vt:lpstr>
      <vt:lpstr>Title.AO173.3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Incidence de la COVID-19 sur les services des médecins, de mars 2020 à mars 2021 — tableaux de données </dc:title>
  <dc:subject/>
  <dc:creator/>
  <cp:keywords/>
  <dc:description/>
  <cp:lastModifiedBy/>
  <cp:revision>1</cp:revision>
  <dcterms:created xsi:type="dcterms:W3CDTF">2021-11-04T18:29:47Z</dcterms:created>
  <dcterms:modified xsi:type="dcterms:W3CDTF">2021-11-04T18:30:46Z</dcterms:modified>
  <cp:category/>
  <cp:contentStatus/>
</cp:coreProperties>
</file>